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TE\Documents\"/>
    </mc:Choice>
  </mc:AlternateContent>
  <xr:revisionPtr revIDLastSave="0" documentId="8_{31F14324-06DE-4B73-824A-7ADB445E1B42}" xr6:coauthVersionLast="45" xr6:coauthVersionMax="45" xr10:uidLastSave="{00000000-0000-0000-0000-000000000000}"/>
  <bookViews>
    <workbookView xWindow="-120" yWindow="-120" windowWidth="29040" windowHeight="15840" tabRatio="503" xr2:uid="{00000000-000D-0000-FFFF-FFFF00000000}"/>
  </bookViews>
  <sheets>
    <sheet name="DISTRITAL" sheetId="1" r:id="rId1"/>
    <sheet name="PROVINCIAL" sheetId="2" r:id="rId2"/>
    <sheet name="DEPARTAMENTAL" sheetId="3" r:id="rId3"/>
    <sheet name="Pob x Genero" sheetId="5" r:id="rId4"/>
    <sheet name="DATA" sheetId="8" state="hidden" r:id="rId5"/>
    <sheet name="PIRAMIDE" sheetId="7" r:id="rId6"/>
  </sheets>
  <definedNames>
    <definedName name="_xlnm._FilterDatabase" localSheetId="2" hidden="1">DEPARTAMENTAL!$A$7:$AM$9</definedName>
    <definedName name="_xlnm._FilterDatabase" localSheetId="0" hidden="1">DISTRITAL!$A$8:$AY$136</definedName>
    <definedName name="_xlnm._FilterDatabase" localSheetId="3" hidden="1">'Pob x Genero'!$A$8:$CF$132</definedName>
    <definedName name="_xlnm._FilterDatabase" localSheetId="1" hidden="1">PROVINCIAL!$A$7:$AT$17</definedName>
    <definedName name="DPTO">DATA!$B$3:$B$28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9" i="5" l="1"/>
  <c r="BY9" i="5"/>
  <c r="BZ9" i="5"/>
  <c r="CA9" i="5"/>
  <c r="BW10" i="5"/>
  <c r="BX10" i="5"/>
  <c r="BY10" i="5"/>
  <c r="BZ10" i="5"/>
  <c r="CA10" i="5"/>
  <c r="BW11" i="5"/>
  <c r="BX11" i="5"/>
  <c r="BY11" i="5"/>
  <c r="BZ11" i="5"/>
  <c r="CA11" i="5"/>
  <c r="BW12" i="5"/>
  <c r="BX12" i="5"/>
  <c r="BY12" i="5"/>
  <c r="BZ12" i="5"/>
  <c r="CA12" i="5"/>
  <c r="BW13" i="5"/>
  <c r="BX13" i="5"/>
  <c r="BY13" i="5"/>
  <c r="BZ13" i="5"/>
  <c r="CA13" i="5"/>
  <c r="BW14" i="5"/>
  <c r="BX14" i="5"/>
  <c r="BY14" i="5"/>
  <c r="BZ14" i="5"/>
  <c r="CA14" i="5"/>
  <c r="BW15" i="5"/>
  <c r="BX15" i="5"/>
  <c r="BY15" i="5"/>
  <c r="BZ15" i="5"/>
  <c r="CA15" i="5"/>
  <c r="BW16" i="5"/>
  <c r="BX16" i="5"/>
  <c r="BY16" i="5"/>
  <c r="BZ16" i="5"/>
  <c r="CA16" i="5"/>
  <c r="BW17" i="5"/>
  <c r="BX17" i="5"/>
  <c r="BY17" i="5"/>
  <c r="BZ17" i="5"/>
  <c r="CA17" i="5"/>
  <c r="BW18" i="5"/>
  <c r="BX18" i="5"/>
  <c r="BY18" i="5"/>
  <c r="BZ18" i="5"/>
  <c r="CA18" i="5"/>
  <c r="BW19" i="5"/>
  <c r="BX19" i="5"/>
  <c r="BY19" i="5"/>
  <c r="BZ19" i="5"/>
  <c r="CA19" i="5"/>
  <c r="BW20" i="5"/>
  <c r="BX20" i="5"/>
  <c r="BY20" i="5"/>
  <c r="BZ20" i="5"/>
  <c r="CA20" i="5"/>
  <c r="BW21" i="5"/>
  <c r="BX21" i="5"/>
  <c r="BY21" i="5"/>
  <c r="BZ21" i="5"/>
  <c r="CA21" i="5"/>
  <c r="BW22" i="5"/>
  <c r="BX22" i="5"/>
  <c r="BY22" i="5"/>
  <c r="BZ22" i="5"/>
  <c r="CA22" i="5"/>
  <c r="BW23" i="5"/>
  <c r="BX23" i="5"/>
  <c r="BY23" i="5"/>
  <c r="BZ23" i="5"/>
  <c r="CA23" i="5"/>
  <c r="BW24" i="5"/>
  <c r="BX24" i="5"/>
  <c r="BY24" i="5"/>
  <c r="BZ24" i="5"/>
  <c r="CA24" i="5"/>
  <c r="BW25" i="5"/>
  <c r="BX25" i="5"/>
  <c r="BY25" i="5"/>
  <c r="BZ25" i="5"/>
  <c r="CA25" i="5"/>
  <c r="BW26" i="5"/>
  <c r="BX26" i="5"/>
  <c r="BY26" i="5"/>
  <c r="BZ26" i="5"/>
  <c r="CA26" i="5"/>
  <c r="BW27" i="5"/>
  <c r="BX27" i="5"/>
  <c r="BY27" i="5"/>
  <c r="BZ27" i="5"/>
  <c r="CA27" i="5"/>
  <c r="BW28" i="5"/>
  <c r="BX28" i="5"/>
  <c r="BY28" i="5"/>
  <c r="BZ28" i="5"/>
  <c r="CA28" i="5"/>
  <c r="BW29" i="5"/>
  <c r="BX29" i="5"/>
  <c r="BY29" i="5"/>
  <c r="BZ29" i="5"/>
  <c r="CA29" i="5"/>
  <c r="BW30" i="5"/>
  <c r="BX30" i="5"/>
  <c r="BY30" i="5"/>
  <c r="BZ30" i="5"/>
  <c r="CA30" i="5"/>
  <c r="BW31" i="5"/>
  <c r="BX31" i="5"/>
  <c r="BY31" i="5"/>
  <c r="BZ31" i="5"/>
  <c r="CA31" i="5"/>
  <c r="BW32" i="5"/>
  <c r="BX32" i="5"/>
  <c r="BY32" i="5"/>
  <c r="BZ32" i="5"/>
  <c r="CA32" i="5"/>
  <c r="BW33" i="5"/>
  <c r="BX33" i="5"/>
  <c r="BY33" i="5"/>
  <c r="BZ33" i="5"/>
  <c r="CA33" i="5"/>
  <c r="BW34" i="5"/>
  <c r="BX34" i="5"/>
  <c r="BY34" i="5"/>
  <c r="BZ34" i="5"/>
  <c r="CA34" i="5"/>
  <c r="BW35" i="5"/>
  <c r="BX35" i="5"/>
  <c r="BY35" i="5"/>
  <c r="BZ35" i="5"/>
  <c r="CA35" i="5"/>
  <c r="BW36" i="5"/>
  <c r="BX36" i="5"/>
  <c r="BY36" i="5"/>
  <c r="BZ36" i="5"/>
  <c r="CA36" i="5"/>
  <c r="BW37" i="5"/>
  <c r="BX37" i="5"/>
  <c r="BY37" i="5"/>
  <c r="BZ37" i="5"/>
  <c r="CA37" i="5"/>
  <c r="BW38" i="5"/>
  <c r="BX38" i="5"/>
  <c r="BY38" i="5"/>
  <c r="BZ38" i="5"/>
  <c r="CA38" i="5"/>
  <c r="BW39" i="5"/>
  <c r="BX39" i="5"/>
  <c r="BY39" i="5"/>
  <c r="BZ39" i="5"/>
  <c r="CA39" i="5"/>
  <c r="BW40" i="5"/>
  <c r="BX40" i="5"/>
  <c r="BY40" i="5"/>
  <c r="BZ40" i="5"/>
  <c r="CA40" i="5"/>
  <c r="BW41" i="5"/>
  <c r="BX41" i="5"/>
  <c r="BY41" i="5"/>
  <c r="BZ41" i="5"/>
  <c r="CA41" i="5"/>
  <c r="BW42" i="5"/>
  <c r="BX42" i="5"/>
  <c r="BY42" i="5"/>
  <c r="BZ42" i="5"/>
  <c r="CA42" i="5"/>
  <c r="BW43" i="5"/>
  <c r="BX43" i="5"/>
  <c r="BY43" i="5"/>
  <c r="BZ43" i="5"/>
  <c r="CA43" i="5"/>
  <c r="BW44" i="5"/>
  <c r="BX44" i="5"/>
  <c r="BY44" i="5"/>
  <c r="BZ44" i="5"/>
  <c r="CA44" i="5"/>
  <c r="BW45" i="5"/>
  <c r="BX45" i="5"/>
  <c r="BY45" i="5"/>
  <c r="BZ45" i="5"/>
  <c r="CA45" i="5"/>
  <c r="BW46" i="5"/>
  <c r="BX46" i="5"/>
  <c r="BY46" i="5"/>
  <c r="BZ46" i="5"/>
  <c r="CA46" i="5"/>
  <c r="BW47" i="5"/>
  <c r="BX47" i="5"/>
  <c r="BY47" i="5"/>
  <c r="BZ47" i="5"/>
  <c r="CA47" i="5"/>
  <c r="BW48" i="5"/>
  <c r="BX48" i="5"/>
  <c r="BY48" i="5"/>
  <c r="BZ48" i="5"/>
  <c r="CA48" i="5"/>
  <c r="BW49" i="5"/>
  <c r="BX49" i="5"/>
  <c r="BY49" i="5"/>
  <c r="BZ49" i="5"/>
  <c r="CA49" i="5"/>
  <c r="BW50" i="5"/>
  <c r="BX50" i="5"/>
  <c r="BY50" i="5"/>
  <c r="BZ50" i="5"/>
  <c r="CA50" i="5"/>
  <c r="BW51" i="5"/>
  <c r="BX51" i="5"/>
  <c r="BY51" i="5"/>
  <c r="BZ51" i="5"/>
  <c r="CA51" i="5"/>
  <c r="BW52" i="5"/>
  <c r="BX52" i="5"/>
  <c r="BY52" i="5"/>
  <c r="BZ52" i="5"/>
  <c r="CA52" i="5"/>
  <c r="BW53" i="5"/>
  <c r="BX53" i="5"/>
  <c r="BY53" i="5"/>
  <c r="BZ53" i="5"/>
  <c r="CA53" i="5"/>
  <c r="BW54" i="5"/>
  <c r="BX54" i="5"/>
  <c r="BY54" i="5"/>
  <c r="BZ54" i="5"/>
  <c r="CA54" i="5"/>
  <c r="BW55" i="5"/>
  <c r="BX55" i="5"/>
  <c r="BY55" i="5"/>
  <c r="BZ55" i="5"/>
  <c r="CA55" i="5"/>
  <c r="BW56" i="5"/>
  <c r="BX56" i="5"/>
  <c r="BY56" i="5"/>
  <c r="BZ56" i="5"/>
  <c r="CA56" i="5"/>
  <c r="BW57" i="5"/>
  <c r="BX57" i="5"/>
  <c r="BY57" i="5"/>
  <c r="BZ57" i="5"/>
  <c r="CA57" i="5"/>
  <c r="BW58" i="5"/>
  <c r="BX58" i="5"/>
  <c r="BY58" i="5"/>
  <c r="BZ58" i="5"/>
  <c r="CA58" i="5"/>
  <c r="BW59" i="5"/>
  <c r="BX59" i="5"/>
  <c r="BY59" i="5"/>
  <c r="BZ59" i="5"/>
  <c r="CA59" i="5"/>
  <c r="BW60" i="5"/>
  <c r="BX60" i="5"/>
  <c r="BY60" i="5"/>
  <c r="BZ60" i="5"/>
  <c r="CA60" i="5"/>
  <c r="BW61" i="5"/>
  <c r="BX61" i="5"/>
  <c r="BY61" i="5"/>
  <c r="BZ61" i="5"/>
  <c r="CA61" i="5"/>
  <c r="BW62" i="5"/>
  <c r="BX62" i="5"/>
  <c r="BY62" i="5"/>
  <c r="BZ62" i="5"/>
  <c r="CA62" i="5"/>
  <c r="BW63" i="5"/>
  <c r="BX63" i="5"/>
  <c r="BY63" i="5"/>
  <c r="BZ63" i="5"/>
  <c r="CA63" i="5"/>
  <c r="BW64" i="5"/>
  <c r="BX64" i="5"/>
  <c r="BY64" i="5"/>
  <c r="BZ64" i="5"/>
  <c r="CA64" i="5"/>
  <c r="BW65" i="5"/>
  <c r="BX65" i="5"/>
  <c r="BY65" i="5"/>
  <c r="BZ65" i="5"/>
  <c r="CA65" i="5"/>
  <c r="BW66" i="5"/>
  <c r="BX66" i="5"/>
  <c r="BY66" i="5"/>
  <c r="BZ66" i="5"/>
  <c r="CA66" i="5"/>
  <c r="BW67" i="5"/>
  <c r="BX67" i="5"/>
  <c r="BY67" i="5"/>
  <c r="BZ67" i="5"/>
  <c r="CA67" i="5"/>
  <c r="BW68" i="5"/>
  <c r="BX68" i="5"/>
  <c r="BY68" i="5"/>
  <c r="BZ68" i="5"/>
  <c r="CA68" i="5"/>
  <c r="BW69" i="5"/>
  <c r="BX69" i="5"/>
  <c r="BY69" i="5"/>
  <c r="BZ69" i="5"/>
  <c r="CA69" i="5"/>
  <c r="BW70" i="5"/>
  <c r="BX70" i="5"/>
  <c r="BY70" i="5"/>
  <c r="BZ70" i="5"/>
  <c r="CA70" i="5"/>
  <c r="BW71" i="5"/>
  <c r="BX71" i="5"/>
  <c r="BY71" i="5"/>
  <c r="BZ71" i="5"/>
  <c r="CA71" i="5"/>
  <c r="BW72" i="5"/>
  <c r="BX72" i="5"/>
  <c r="BY72" i="5"/>
  <c r="BZ72" i="5"/>
  <c r="CA72" i="5"/>
  <c r="BW73" i="5"/>
  <c r="BX73" i="5"/>
  <c r="BY73" i="5"/>
  <c r="BZ73" i="5"/>
  <c r="CA73" i="5"/>
  <c r="BW74" i="5"/>
  <c r="BX74" i="5"/>
  <c r="BY74" i="5"/>
  <c r="BZ74" i="5"/>
  <c r="CA74" i="5"/>
  <c r="BW75" i="5"/>
  <c r="BX75" i="5"/>
  <c r="BY75" i="5"/>
  <c r="BZ75" i="5"/>
  <c r="CA75" i="5"/>
  <c r="BW76" i="5"/>
  <c r="BX76" i="5"/>
  <c r="BY76" i="5"/>
  <c r="BZ76" i="5"/>
  <c r="CA76" i="5"/>
  <c r="BW77" i="5"/>
  <c r="BX77" i="5"/>
  <c r="BY77" i="5"/>
  <c r="BZ77" i="5"/>
  <c r="CA77" i="5"/>
  <c r="BW78" i="5"/>
  <c r="BX78" i="5"/>
  <c r="BY78" i="5"/>
  <c r="BZ78" i="5"/>
  <c r="CA78" i="5"/>
  <c r="BW79" i="5"/>
  <c r="BX79" i="5"/>
  <c r="BY79" i="5"/>
  <c r="BZ79" i="5"/>
  <c r="CA79" i="5"/>
  <c r="BW80" i="5"/>
  <c r="BX80" i="5"/>
  <c r="BY80" i="5"/>
  <c r="BZ80" i="5"/>
  <c r="CA80" i="5"/>
  <c r="BW81" i="5"/>
  <c r="BX81" i="5"/>
  <c r="BY81" i="5"/>
  <c r="BZ81" i="5"/>
  <c r="CA81" i="5"/>
  <c r="BW82" i="5"/>
  <c r="BX82" i="5"/>
  <c r="BY82" i="5"/>
  <c r="BZ82" i="5"/>
  <c r="CA82" i="5"/>
  <c r="BW83" i="5"/>
  <c r="BX83" i="5"/>
  <c r="BY83" i="5"/>
  <c r="BZ83" i="5"/>
  <c r="CA83" i="5"/>
  <c r="BW84" i="5"/>
  <c r="BX84" i="5"/>
  <c r="BY84" i="5"/>
  <c r="BZ84" i="5"/>
  <c r="CA84" i="5"/>
  <c r="BW85" i="5"/>
  <c r="BX85" i="5"/>
  <c r="BY85" i="5"/>
  <c r="BZ85" i="5"/>
  <c r="CA85" i="5"/>
  <c r="BW86" i="5"/>
  <c r="BX86" i="5"/>
  <c r="BY86" i="5"/>
  <c r="BZ86" i="5"/>
  <c r="CA86" i="5"/>
  <c r="BW87" i="5"/>
  <c r="BX87" i="5"/>
  <c r="BY87" i="5"/>
  <c r="BZ87" i="5"/>
  <c r="CA87" i="5"/>
  <c r="BW88" i="5"/>
  <c r="BX88" i="5"/>
  <c r="BY88" i="5"/>
  <c r="BZ88" i="5"/>
  <c r="CA88" i="5"/>
  <c r="BW89" i="5"/>
  <c r="BX89" i="5"/>
  <c r="BY89" i="5"/>
  <c r="BZ89" i="5"/>
  <c r="CA89" i="5"/>
  <c r="BW90" i="5"/>
  <c r="BX90" i="5"/>
  <c r="BY90" i="5"/>
  <c r="BZ90" i="5"/>
  <c r="CA90" i="5"/>
  <c r="BW91" i="5"/>
  <c r="BX91" i="5"/>
  <c r="BY91" i="5"/>
  <c r="BZ91" i="5"/>
  <c r="CA91" i="5"/>
  <c r="BW92" i="5"/>
  <c r="BX92" i="5"/>
  <c r="BY92" i="5"/>
  <c r="BZ92" i="5"/>
  <c r="CA92" i="5"/>
  <c r="BW93" i="5"/>
  <c r="BX93" i="5"/>
  <c r="BY93" i="5"/>
  <c r="BZ93" i="5"/>
  <c r="CA93" i="5"/>
  <c r="BW94" i="5"/>
  <c r="BX94" i="5"/>
  <c r="BY94" i="5"/>
  <c r="BZ94" i="5"/>
  <c r="CA94" i="5"/>
  <c r="BW95" i="5"/>
  <c r="BX95" i="5"/>
  <c r="BY95" i="5"/>
  <c r="BZ95" i="5"/>
  <c r="CA95" i="5"/>
  <c r="BW96" i="5"/>
  <c r="BX96" i="5"/>
  <c r="BY96" i="5"/>
  <c r="BZ96" i="5"/>
  <c r="CA96" i="5"/>
  <c r="BW97" i="5"/>
  <c r="BX97" i="5"/>
  <c r="BY97" i="5"/>
  <c r="BZ97" i="5"/>
  <c r="CA97" i="5"/>
  <c r="BW98" i="5"/>
  <c r="BX98" i="5"/>
  <c r="BY98" i="5"/>
  <c r="BZ98" i="5"/>
  <c r="CA98" i="5"/>
  <c r="BW99" i="5"/>
  <c r="BX99" i="5"/>
  <c r="BY99" i="5"/>
  <c r="BZ99" i="5"/>
  <c r="CA99" i="5"/>
  <c r="BW100" i="5"/>
  <c r="BX100" i="5"/>
  <c r="BY100" i="5"/>
  <c r="BZ100" i="5"/>
  <c r="CA100" i="5"/>
  <c r="BW101" i="5"/>
  <c r="BX101" i="5"/>
  <c r="BY101" i="5"/>
  <c r="BZ101" i="5"/>
  <c r="CA101" i="5"/>
  <c r="BW102" i="5"/>
  <c r="BX102" i="5"/>
  <c r="BY102" i="5"/>
  <c r="BZ102" i="5"/>
  <c r="CA102" i="5"/>
  <c r="BW103" i="5"/>
  <c r="BX103" i="5"/>
  <c r="BY103" i="5"/>
  <c r="BZ103" i="5"/>
  <c r="CA103" i="5"/>
  <c r="BW104" i="5"/>
  <c r="BX104" i="5"/>
  <c r="BY104" i="5"/>
  <c r="BZ104" i="5"/>
  <c r="CA104" i="5"/>
  <c r="BW105" i="5"/>
  <c r="BX105" i="5"/>
  <c r="BY105" i="5"/>
  <c r="BZ105" i="5"/>
  <c r="CA105" i="5"/>
  <c r="BW106" i="5"/>
  <c r="BX106" i="5"/>
  <c r="BY106" i="5"/>
  <c r="BZ106" i="5"/>
  <c r="CA106" i="5"/>
  <c r="BW107" i="5"/>
  <c r="BX107" i="5"/>
  <c r="BY107" i="5"/>
  <c r="BZ107" i="5"/>
  <c r="CA107" i="5"/>
  <c r="BW108" i="5"/>
  <c r="BX108" i="5"/>
  <c r="BY108" i="5"/>
  <c r="BZ108" i="5"/>
  <c r="CA108" i="5"/>
  <c r="BW109" i="5"/>
  <c r="BX109" i="5"/>
  <c r="BY109" i="5"/>
  <c r="BZ109" i="5"/>
  <c r="CA109" i="5"/>
  <c r="BW110" i="5"/>
  <c r="BX110" i="5"/>
  <c r="BY110" i="5"/>
  <c r="BZ110" i="5"/>
  <c r="CA110" i="5"/>
  <c r="BW111" i="5"/>
  <c r="BX111" i="5"/>
  <c r="BY111" i="5"/>
  <c r="BZ111" i="5"/>
  <c r="CA111" i="5"/>
  <c r="BW112" i="5"/>
  <c r="BX112" i="5"/>
  <c r="BY112" i="5"/>
  <c r="BZ112" i="5"/>
  <c r="CA112" i="5"/>
  <c r="BW113" i="5"/>
  <c r="BX113" i="5"/>
  <c r="BY113" i="5"/>
  <c r="BZ113" i="5"/>
  <c r="CA113" i="5"/>
  <c r="BW114" i="5"/>
  <c r="BX114" i="5"/>
  <c r="BY114" i="5"/>
  <c r="BZ114" i="5"/>
  <c r="CA114" i="5"/>
  <c r="BW115" i="5"/>
  <c r="BX115" i="5"/>
  <c r="BY115" i="5"/>
  <c r="BZ115" i="5"/>
  <c r="CA115" i="5"/>
  <c r="BW116" i="5"/>
  <c r="BX116" i="5"/>
  <c r="BY116" i="5"/>
  <c r="BZ116" i="5"/>
  <c r="CA116" i="5"/>
  <c r="BW117" i="5"/>
  <c r="BX117" i="5"/>
  <c r="BY117" i="5"/>
  <c r="BZ117" i="5"/>
  <c r="CA117" i="5"/>
  <c r="BW118" i="5"/>
  <c r="BX118" i="5"/>
  <c r="BY118" i="5"/>
  <c r="BZ118" i="5"/>
  <c r="CA118" i="5"/>
  <c r="BW119" i="5"/>
  <c r="BX119" i="5"/>
  <c r="BY119" i="5"/>
  <c r="BZ119" i="5"/>
  <c r="CA119" i="5"/>
  <c r="BW120" i="5"/>
  <c r="BX120" i="5"/>
  <c r="BY120" i="5"/>
  <c r="BZ120" i="5"/>
  <c r="CA120" i="5"/>
  <c r="BW121" i="5"/>
  <c r="BX121" i="5"/>
  <c r="BY121" i="5"/>
  <c r="BZ121" i="5"/>
  <c r="CA121" i="5"/>
  <c r="BW122" i="5"/>
  <c r="BX122" i="5"/>
  <c r="BY122" i="5"/>
  <c r="BZ122" i="5"/>
  <c r="CA122" i="5"/>
  <c r="BW123" i="5"/>
  <c r="BX123" i="5"/>
  <c r="BY123" i="5"/>
  <c r="BZ123" i="5"/>
  <c r="CA123" i="5"/>
  <c r="BW124" i="5"/>
  <c r="BX124" i="5"/>
  <c r="BY124" i="5"/>
  <c r="BZ124" i="5"/>
  <c r="CA124" i="5"/>
  <c r="BW125" i="5"/>
  <c r="BX125" i="5"/>
  <c r="BY125" i="5"/>
  <c r="BZ125" i="5"/>
  <c r="CA125" i="5"/>
  <c r="BW126" i="5"/>
  <c r="BX126" i="5"/>
  <c r="BY126" i="5"/>
  <c r="BZ126" i="5"/>
  <c r="CA126" i="5"/>
  <c r="BW127" i="5"/>
  <c r="BX127" i="5"/>
  <c r="BY127" i="5"/>
  <c r="BZ127" i="5"/>
  <c r="CA127" i="5"/>
  <c r="BW128" i="5"/>
  <c r="BX128" i="5"/>
  <c r="BY128" i="5"/>
  <c r="BZ128" i="5"/>
  <c r="CA128" i="5"/>
  <c r="BW129" i="5"/>
  <c r="BX129" i="5"/>
  <c r="BY129" i="5"/>
  <c r="BZ129" i="5"/>
  <c r="CA129" i="5"/>
  <c r="BW130" i="5"/>
  <c r="BX130" i="5"/>
  <c r="BY130" i="5"/>
  <c r="BZ130" i="5"/>
  <c r="CA130" i="5"/>
  <c r="BW131" i="5"/>
  <c r="BX131" i="5"/>
  <c r="BY131" i="5"/>
  <c r="BZ131" i="5"/>
  <c r="CA131" i="5"/>
  <c r="BW132" i="5"/>
  <c r="BX132" i="5"/>
  <c r="BY132" i="5"/>
  <c r="BZ132" i="5"/>
  <c r="CA132" i="5"/>
  <c r="AN9" i="5" l="1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15" i="5"/>
  <c r="AN116" i="5"/>
  <c r="AN117" i="5"/>
  <c r="AN118" i="5"/>
  <c r="AN119" i="5"/>
  <c r="AN120" i="5"/>
  <c r="AN121" i="5"/>
  <c r="AN122" i="5"/>
  <c r="AN123" i="5"/>
  <c r="AN124" i="5"/>
  <c r="AN125" i="5"/>
  <c r="AN126" i="5"/>
  <c r="AN127" i="5"/>
  <c r="AN128" i="5"/>
  <c r="AN129" i="5"/>
  <c r="AN130" i="5"/>
  <c r="AN131" i="5"/>
  <c r="AN132" i="5"/>
  <c r="BP8" i="5"/>
  <c r="BR8" i="5"/>
  <c r="AY8" i="5"/>
  <c r="BC8" i="5"/>
  <c r="BG8" i="5"/>
  <c r="BM8" i="5"/>
  <c r="BU8" i="5"/>
  <c r="AR8" i="5"/>
  <c r="AV8" i="5"/>
  <c r="BJ8" i="5"/>
  <c r="BI8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BT8" i="5"/>
  <c r="BQ8" i="5"/>
  <c r="BN8" i="5"/>
  <c r="BL8" i="5"/>
  <c r="BH8" i="5"/>
  <c r="BD8" i="5"/>
  <c r="BA8" i="5"/>
  <c r="AW8" i="5"/>
  <c r="AS8" i="5"/>
  <c r="AQ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G8" i="5"/>
  <c r="E127" i="5" l="1"/>
  <c r="E119" i="5"/>
  <c r="E111" i="5"/>
  <c r="E103" i="5"/>
  <c r="E95" i="5"/>
  <c r="E87" i="5"/>
  <c r="E79" i="5"/>
  <c r="E71" i="5"/>
  <c r="E63" i="5"/>
  <c r="E55" i="5"/>
  <c r="E47" i="5"/>
  <c r="E39" i="5"/>
  <c r="E31" i="5"/>
  <c r="E23" i="5"/>
  <c r="E15" i="5"/>
  <c r="E131" i="5"/>
  <c r="E123" i="5"/>
  <c r="E115" i="5"/>
  <c r="E107" i="5"/>
  <c r="E99" i="5"/>
  <c r="E91" i="5"/>
  <c r="E83" i="5"/>
  <c r="E75" i="5"/>
  <c r="E67" i="5"/>
  <c r="E59" i="5"/>
  <c r="E51" i="5"/>
  <c r="E43" i="5"/>
  <c r="E35" i="5"/>
  <c r="E27" i="5"/>
  <c r="E19" i="5"/>
  <c r="E11" i="5"/>
  <c r="AN8" i="5"/>
  <c r="E10" i="5"/>
  <c r="E14" i="5"/>
  <c r="E18" i="5"/>
  <c r="E22" i="5"/>
  <c r="E26" i="5"/>
  <c r="E30" i="5"/>
  <c r="E34" i="5"/>
  <c r="E38" i="5"/>
  <c r="E42" i="5"/>
  <c r="E46" i="5"/>
  <c r="E50" i="5"/>
  <c r="E54" i="5"/>
  <c r="E58" i="5"/>
  <c r="E62" i="5"/>
  <c r="E66" i="5"/>
  <c r="E70" i="5"/>
  <c r="E74" i="5"/>
  <c r="E78" i="5"/>
  <c r="E82" i="5"/>
  <c r="E86" i="5"/>
  <c r="E90" i="5"/>
  <c r="E94" i="5"/>
  <c r="E98" i="5"/>
  <c r="E102" i="5"/>
  <c r="E106" i="5"/>
  <c r="E110" i="5"/>
  <c r="E114" i="5"/>
  <c r="E118" i="5"/>
  <c r="E122" i="5"/>
  <c r="E126" i="5"/>
  <c r="E130" i="5"/>
  <c r="E12" i="5"/>
  <c r="E16" i="5"/>
  <c r="E20" i="5"/>
  <c r="E24" i="5"/>
  <c r="E28" i="5"/>
  <c r="E32" i="5"/>
  <c r="E36" i="5"/>
  <c r="E40" i="5"/>
  <c r="E44" i="5"/>
  <c r="E48" i="5"/>
  <c r="E52" i="5"/>
  <c r="E56" i="5"/>
  <c r="E60" i="5"/>
  <c r="E64" i="5"/>
  <c r="E68" i="5"/>
  <c r="E72" i="5"/>
  <c r="E76" i="5"/>
  <c r="E80" i="5"/>
  <c r="E84" i="5"/>
  <c r="E88" i="5"/>
  <c r="E92" i="5"/>
  <c r="E96" i="5"/>
  <c r="E100" i="5"/>
  <c r="E104" i="5"/>
  <c r="E108" i="5"/>
  <c r="E112" i="5"/>
  <c r="E116" i="5"/>
  <c r="E120" i="5"/>
  <c r="E124" i="5"/>
  <c r="E128" i="5"/>
  <c r="E132" i="5"/>
  <c r="BS8" i="5"/>
  <c r="BO8" i="5"/>
  <c r="BK8" i="5"/>
  <c r="AU8" i="5"/>
  <c r="AZ8" i="5"/>
  <c r="BE8" i="5"/>
  <c r="BF8" i="5"/>
  <c r="BB8" i="5"/>
  <c r="AX8" i="5"/>
  <c r="AT8" i="5"/>
  <c r="AP8" i="5"/>
  <c r="AO8" i="5"/>
  <c r="E13" i="5"/>
  <c r="E17" i="5"/>
  <c r="E21" i="5"/>
  <c r="E25" i="5"/>
  <c r="E29" i="5"/>
  <c r="E33" i="5"/>
  <c r="E37" i="5"/>
  <c r="E41" i="5"/>
  <c r="E45" i="5"/>
  <c r="E49" i="5"/>
  <c r="E53" i="5"/>
  <c r="E57" i="5"/>
  <c r="E61" i="5"/>
  <c r="E65" i="5"/>
  <c r="E69" i="5"/>
  <c r="E73" i="5"/>
  <c r="E77" i="5"/>
  <c r="E81" i="5"/>
  <c r="E85" i="5"/>
  <c r="E89" i="5"/>
  <c r="E93" i="5"/>
  <c r="E97" i="5"/>
  <c r="E101" i="5"/>
  <c r="E105" i="5"/>
  <c r="E109" i="5"/>
  <c r="E113" i="5"/>
  <c r="E117" i="5"/>
  <c r="E121" i="5"/>
  <c r="E125" i="5"/>
  <c r="E129" i="5"/>
  <c r="AQ8" i="3" l="1"/>
  <c r="AN8" i="3"/>
  <c r="AI8" i="3"/>
  <c r="AF8" i="3"/>
  <c r="AA8" i="3"/>
  <c r="X8" i="3"/>
  <c r="S8" i="3"/>
  <c r="P8" i="3"/>
  <c r="K8" i="3"/>
  <c r="H8" i="3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J8" i="1"/>
  <c r="H8" i="1"/>
  <c r="F8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13" i="2" l="1"/>
  <c r="C9" i="3"/>
  <c r="D9" i="2"/>
  <c r="D17" i="2"/>
  <c r="D12" i="2"/>
  <c r="D16" i="2"/>
  <c r="D10" i="2"/>
  <c r="D14" i="2"/>
  <c r="D11" i="2"/>
  <c r="D15" i="2"/>
  <c r="F8" i="3"/>
  <c r="N8" i="3"/>
  <c r="V8" i="3"/>
  <c r="AD8" i="3"/>
  <c r="I8" i="2"/>
  <c r="Q8" i="2"/>
  <c r="Y8" i="2"/>
  <c r="AG8" i="2"/>
  <c r="AO8" i="2"/>
  <c r="J8" i="3"/>
  <c r="R8" i="3"/>
  <c r="Z8" i="3"/>
  <c r="AH8" i="3"/>
  <c r="AP8" i="3"/>
  <c r="L8" i="2"/>
  <c r="T8" i="2"/>
  <c r="AB8" i="2"/>
  <c r="AJ8" i="2"/>
  <c r="E8" i="3"/>
  <c r="M8" i="3"/>
  <c r="U8" i="3"/>
  <c r="AC8" i="3"/>
  <c r="AK8" i="3"/>
  <c r="AR8" i="2"/>
  <c r="AS8" i="3"/>
  <c r="G8" i="2"/>
  <c r="W8" i="2"/>
  <c r="AM8" i="2"/>
  <c r="P8" i="2"/>
  <c r="AF8" i="2"/>
  <c r="O8" i="2"/>
  <c r="AE8" i="2"/>
  <c r="H8" i="2"/>
  <c r="X8" i="2"/>
  <c r="AN8" i="2"/>
  <c r="I8" i="3"/>
  <c r="Q8" i="3"/>
  <c r="Y8" i="3"/>
  <c r="AG8" i="3"/>
  <c r="AO8" i="3"/>
  <c r="G8" i="3"/>
  <c r="O8" i="3"/>
  <c r="W8" i="3"/>
  <c r="AE8" i="3"/>
  <c r="AM8" i="3"/>
  <c r="AL8" i="3"/>
  <c r="R8" i="2"/>
  <c r="AP8" i="2"/>
  <c r="Z8" i="2"/>
  <c r="U8" i="2"/>
  <c r="AK8" i="2"/>
  <c r="K8" i="2"/>
  <c r="AA8" i="2"/>
  <c r="AI8" i="2"/>
  <c r="AQ8" i="2"/>
  <c r="L8" i="3"/>
  <c r="T8" i="3"/>
  <c r="AB8" i="3"/>
  <c r="AJ8" i="3"/>
  <c r="AR8" i="3"/>
  <c r="J8" i="2"/>
  <c r="AH8" i="2"/>
  <c r="M8" i="2"/>
  <c r="AC8" i="2"/>
  <c r="AS8" i="2"/>
  <c r="S8" i="2"/>
  <c r="F8" i="2"/>
  <c r="N8" i="2"/>
  <c r="V8" i="2"/>
  <c r="AD8" i="2"/>
  <c r="AL8" i="2"/>
  <c r="AT8" i="2"/>
  <c r="D8" i="3"/>
  <c r="E8" i="2"/>
  <c r="D8" i="2" l="1"/>
  <c r="C8" i="3"/>
  <c r="CB9" i="5" l="1"/>
  <c r="CC9" i="5"/>
  <c r="CD9" i="5"/>
  <c r="CE9" i="5"/>
  <c r="CF9" i="5"/>
  <c r="CB10" i="5"/>
  <c r="CC10" i="5"/>
  <c r="CD10" i="5"/>
  <c r="CE10" i="5"/>
  <c r="CF10" i="5"/>
  <c r="CB11" i="5"/>
  <c r="CC11" i="5"/>
  <c r="CD11" i="5"/>
  <c r="CE11" i="5"/>
  <c r="CF11" i="5"/>
  <c r="CB12" i="5"/>
  <c r="CC12" i="5"/>
  <c r="CD12" i="5"/>
  <c r="CE12" i="5"/>
  <c r="CF12" i="5"/>
  <c r="CB13" i="5"/>
  <c r="CC13" i="5"/>
  <c r="CD13" i="5"/>
  <c r="CE13" i="5"/>
  <c r="CF13" i="5"/>
  <c r="CB14" i="5"/>
  <c r="CC14" i="5"/>
  <c r="CD14" i="5"/>
  <c r="CE14" i="5"/>
  <c r="CF14" i="5"/>
  <c r="CB15" i="5"/>
  <c r="CC15" i="5"/>
  <c r="CD15" i="5"/>
  <c r="CE15" i="5"/>
  <c r="CF15" i="5"/>
  <c r="CB16" i="5"/>
  <c r="CC16" i="5"/>
  <c r="CD16" i="5"/>
  <c r="CE16" i="5"/>
  <c r="CF16" i="5"/>
  <c r="CB17" i="5"/>
  <c r="CC17" i="5"/>
  <c r="CD17" i="5"/>
  <c r="CE17" i="5"/>
  <c r="CF17" i="5"/>
  <c r="CB18" i="5"/>
  <c r="CC18" i="5"/>
  <c r="CD18" i="5"/>
  <c r="CE18" i="5"/>
  <c r="CF18" i="5"/>
  <c r="CB19" i="5"/>
  <c r="CC19" i="5"/>
  <c r="CD19" i="5"/>
  <c r="CE19" i="5"/>
  <c r="CF19" i="5"/>
  <c r="CB20" i="5"/>
  <c r="CC20" i="5"/>
  <c r="CD20" i="5"/>
  <c r="CE20" i="5"/>
  <c r="CF20" i="5"/>
  <c r="CB21" i="5"/>
  <c r="CC21" i="5"/>
  <c r="CD21" i="5"/>
  <c r="CE21" i="5"/>
  <c r="CF21" i="5"/>
  <c r="CB22" i="5"/>
  <c r="CC22" i="5"/>
  <c r="CD22" i="5"/>
  <c r="CE22" i="5"/>
  <c r="CF22" i="5"/>
  <c r="CB23" i="5"/>
  <c r="CC23" i="5"/>
  <c r="CD23" i="5"/>
  <c r="CE23" i="5"/>
  <c r="CF23" i="5"/>
  <c r="CB24" i="5"/>
  <c r="CC24" i="5"/>
  <c r="CD24" i="5"/>
  <c r="CE24" i="5"/>
  <c r="CF24" i="5"/>
  <c r="CB25" i="5"/>
  <c r="CC25" i="5"/>
  <c r="CD25" i="5"/>
  <c r="CE25" i="5"/>
  <c r="CF25" i="5"/>
  <c r="CB26" i="5"/>
  <c r="CC26" i="5"/>
  <c r="CD26" i="5"/>
  <c r="CE26" i="5"/>
  <c r="CF26" i="5"/>
  <c r="CB27" i="5"/>
  <c r="CC27" i="5"/>
  <c r="CD27" i="5"/>
  <c r="CE27" i="5"/>
  <c r="CF27" i="5"/>
  <c r="CB28" i="5"/>
  <c r="CC28" i="5"/>
  <c r="CD28" i="5"/>
  <c r="CE28" i="5"/>
  <c r="CF28" i="5"/>
  <c r="CB29" i="5"/>
  <c r="CC29" i="5"/>
  <c r="CD29" i="5"/>
  <c r="CE29" i="5"/>
  <c r="CF29" i="5"/>
  <c r="CB30" i="5"/>
  <c r="CC30" i="5"/>
  <c r="CD30" i="5"/>
  <c r="CE30" i="5"/>
  <c r="CF30" i="5"/>
  <c r="CB31" i="5"/>
  <c r="CC31" i="5"/>
  <c r="CD31" i="5"/>
  <c r="CE31" i="5"/>
  <c r="CF31" i="5"/>
  <c r="CB32" i="5"/>
  <c r="CC32" i="5"/>
  <c r="CD32" i="5"/>
  <c r="CE32" i="5"/>
  <c r="CF32" i="5"/>
  <c r="CB33" i="5"/>
  <c r="CC33" i="5"/>
  <c r="CD33" i="5"/>
  <c r="CE33" i="5"/>
  <c r="CF33" i="5"/>
  <c r="CB34" i="5"/>
  <c r="CC34" i="5"/>
  <c r="CD34" i="5"/>
  <c r="CE34" i="5"/>
  <c r="CF34" i="5"/>
  <c r="CB35" i="5"/>
  <c r="CC35" i="5"/>
  <c r="CD35" i="5"/>
  <c r="CE35" i="5"/>
  <c r="CF35" i="5"/>
  <c r="CB36" i="5"/>
  <c r="CC36" i="5"/>
  <c r="CD36" i="5"/>
  <c r="CE36" i="5"/>
  <c r="CF36" i="5"/>
  <c r="CB37" i="5"/>
  <c r="CC37" i="5"/>
  <c r="CD37" i="5"/>
  <c r="CE37" i="5"/>
  <c r="CF37" i="5"/>
  <c r="CB38" i="5"/>
  <c r="CC38" i="5"/>
  <c r="CD38" i="5"/>
  <c r="CE38" i="5"/>
  <c r="CF38" i="5"/>
  <c r="CB39" i="5"/>
  <c r="CC39" i="5"/>
  <c r="CD39" i="5"/>
  <c r="CE39" i="5"/>
  <c r="CF39" i="5"/>
  <c r="CB40" i="5"/>
  <c r="CC40" i="5"/>
  <c r="CD40" i="5"/>
  <c r="CE40" i="5"/>
  <c r="CF40" i="5"/>
  <c r="CB41" i="5"/>
  <c r="CC41" i="5"/>
  <c r="CD41" i="5"/>
  <c r="CE41" i="5"/>
  <c r="CF41" i="5"/>
  <c r="CB42" i="5"/>
  <c r="CC42" i="5"/>
  <c r="CD42" i="5"/>
  <c r="CE42" i="5"/>
  <c r="CF42" i="5"/>
  <c r="CB43" i="5"/>
  <c r="CC43" i="5"/>
  <c r="CD43" i="5"/>
  <c r="CE43" i="5"/>
  <c r="CF43" i="5"/>
  <c r="CB44" i="5"/>
  <c r="CC44" i="5"/>
  <c r="CD44" i="5"/>
  <c r="CE44" i="5"/>
  <c r="CF44" i="5"/>
  <c r="CB45" i="5"/>
  <c r="CC45" i="5"/>
  <c r="CD45" i="5"/>
  <c r="CE45" i="5"/>
  <c r="CF45" i="5"/>
  <c r="CB46" i="5"/>
  <c r="CC46" i="5"/>
  <c r="CD46" i="5"/>
  <c r="CE46" i="5"/>
  <c r="CF46" i="5"/>
  <c r="CB47" i="5"/>
  <c r="CC47" i="5"/>
  <c r="CD47" i="5"/>
  <c r="CE47" i="5"/>
  <c r="CF47" i="5"/>
  <c r="CB48" i="5"/>
  <c r="CC48" i="5"/>
  <c r="CD48" i="5"/>
  <c r="CE48" i="5"/>
  <c r="CF48" i="5"/>
  <c r="CB49" i="5"/>
  <c r="CC49" i="5"/>
  <c r="CD49" i="5"/>
  <c r="CE49" i="5"/>
  <c r="CF49" i="5"/>
  <c r="CB50" i="5"/>
  <c r="CC50" i="5"/>
  <c r="CD50" i="5"/>
  <c r="CE50" i="5"/>
  <c r="CF50" i="5"/>
  <c r="CB51" i="5"/>
  <c r="CC51" i="5"/>
  <c r="CD51" i="5"/>
  <c r="CE51" i="5"/>
  <c r="CF51" i="5"/>
  <c r="CB52" i="5"/>
  <c r="CC52" i="5"/>
  <c r="CD52" i="5"/>
  <c r="CE52" i="5"/>
  <c r="CF52" i="5"/>
  <c r="CB53" i="5"/>
  <c r="CC53" i="5"/>
  <c r="CD53" i="5"/>
  <c r="CE53" i="5"/>
  <c r="CF53" i="5"/>
  <c r="CB54" i="5"/>
  <c r="CC54" i="5"/>
  <c r="CD54" i="5"/>
  <c r="CE54" i="5"/>
  <c r="CF54" i="5"/>
  <c r="CB55" i="5"/>
  <c r="CC55" i="5"/>
  <c r="CD55" i="5"/>
  <c r="CE55" i="5"/>
  <c r="CF55" i="5"/>
  <c r="CB56" i="5"/>
  <c r="CC56" i="5"/>
  <c r="CD56" i="5"/>
  <c r="CE56" i="5"/>
  <c r="CF56" i="5"/>
  <c r="CB57" i="5"/>
  <c r="CC57" i="5"/>
  <c r="CD57" i="5"/>
  <c r="CE57" i="5"/>
  <c r="CF57" i="5"/>
  <c r="CB58" i="5"/>
  <c r="CC58" i="5"/>
  <c r="CD58" i="5"/>
  <c r="CE58" i="5"/>
  <c r="CF58" i="5"/>
  <c r="CB59" i="5"/>
  <c r="CC59" i="5"/>
  <c r="CD59" i="5"/>
  <c r="CE59" i="5"/>
  <c r="CF59" i="5"/>
  <c r="CB60" i="5"/>
  <c r="CC60" i="5"/>
  <c r="CD60" i="5"/>
  <c r="CE60" i="5"/>
  <c r="CF60" i="5"/>
  <c r="CB61" i="5"/>
  <c r="CC61" i="5"/>
  <c r="CD61" i="5"/>
  <c r="CE61" i="5"/>
  <c r="CF61" i="5"/>
  <c r="CB62" i="5"/>
  <c r="CC62" i="5"/>
  <c r="CD62" i="5"/>
  <c r="CE62" i="5"/>
  <c r="CF62" i="5"/>
  <c r="CB63" i="5"/>
  <c r="CC63" i="5"/>
  <c r="CD63" i="5"/>
  <c r="CE63" i="5"/>
  <c r="CF63" i="5"/>
  <c r="CB64" i="5"/>
  <c r="CC64" i="5"/>
  <c r="CD64" i="5"/>
  <c r="CE64" i="5"/>
  <c r="CF64" i="5"/>
  <c r="CB65" i="5"/>
  <c r="CC65" i="5"/>
  <c r="CD65" i="5"/>
  <c r="CE65" i="5"/>
  <c r="CF65" i="5"/>
  <c r="CB66" i="5"/>
  <c r="CC66" i="5"/>
  <c r="CD66" i="5"/>
  <c r="CE66" i="5"/>
  <c r="CF66" i="5"/>
  <c r="CB67" i="5"/>
  <c r="CC67" i="5"/>
  <c r="CD67" i="5"/>
  <c r="CE67" i="5"/>
  <c r="CF67" i="5"/>
  <c r="CB68" i="5"/>
  <c r="CC68" i="5"/>
  <c r="CD68" i="5"/>
  <c r="CE68" i="5"/>
  <c r="CF68" i="5"/>
  <c r="CB69" i="5"/>
  <c r="CC69" i="5"/>
  <c r="CD69" i="5"/>
  <c r="CE69" i="5"/>
  <c r="CF69" i="5"/>
  <c r="CB70" i="5"/>
  <c r="CC70" i="5"/>
  <c r="CD70" i="5"/>
  <c r="CE70" i="5"/>
  <c r="CF70" i="5"/>
  <c r="CB71" i="5"/>
  <c r="CC71" i="5"/>
  <c r="CD71" i="5"/>
  <c r="CE71" i="5"/>
  <c r="CF71" i="5"/>
  <c r="CB72" i="5"/>
  <c r="CC72" i="5"/>
  <c r="CD72" i="5"/>
  <c r="CE72" i="5"/>
  <c r="CF72" i="5"/>
  <c r="CB73" i="5"/>
  <c r="CC73" i="5"/>
  <c r="CD73" i="5"/>
  <c r="CE73" i="5"/>
  <c r="CF73" i="5"/>
  <c r="CB74" i="5"/>
  <c r="CC74" i="5"/>
  <c r="CD74" i="5"/>
  <c r="CE74" i="5"/>
  <c r="CF74" i="5"/>
  <c r="CB75" i="5"/>
  <c r="CC75" i="5"/>
  <c r="CD75" i="5"/>
  <c r="CE75" i="5"/>
  <c r="CF75" i="5"/>
  <c r="CB76" i="5"/>
  <c r="CC76" i="5"/>
  <c r="CD76" i="5"/>
  <c r="CE76" i="5"/>
  <c r="CF76" i="5"/>
  <c r="CB77" i="5"/>
  <c r="CC77" i="5"/>
  <c r="CD77" i="5"/>
  <c r="CE77" i="5"/>
  <c r="CF77" i="5"/>
  <c r="CB78" i="5"/>
  <c r="CC78" i="5"/>
  <c r="CD78" i="5"/>
  <c r="CE78" i="5"/>
  <c r="CF78" i="5"/>
  <c r="CB79" i="5"/>
  <c r="CC79" i="5"/>
  <c r="CD79" i="5"/>
  <c r="CE79" i="5"/>
  <c r="CF79" i="5"/>
  <c r="CB80" i="5"/>
  <c r="CC80" i="5"/>
  <c r="CD80" i="5"/>
  <c r="CE80" i="5"/>
  <c r="CF80" i="5"/>
  <c r="CB81" i="5"/>
  <c r="CC81" i="5"/>
  <c r="CD81" i="5"/>
  <c r="CE81" i="5"/>
  <c r="CF81" i="5"/>
  <c r="CB82" i="5"/>
  <c r="CC82" i="5"/>
  <c r="CD82" i="5"/>
  <c r="CE82" i="5"/>
  <c r="CF82" i="5"/>
  <c r="CB83" i="5"/>
  <c r="CC83" i="5"/>
  <c r="CD83" i="5"/>
  <c r="CE83" i="5"/>
  <c r="CF83" i="5"/>
  <c r="CB84" i="5"/>
  <c r="CC84" i="5"/>
  <c r="CD84" i="5"/>
  <c r="CE84" i="5"/>
  <c r="CF84" i="5"/>
  <c r="CB85" i="5"/>
  <c r="CC85" i="5"/>
  <c r="CD85" i="5"/>
  <c r="CE85" i="5"/>
  <c r="CF85" i="5"/>
  <c r="CB86" i="5"/>
  <c r="CC86" i="5"/>
  <c r="CD86" i="5"/>
  <c r="CE86" i="5"/>
  <c r="CF86" i="5"/>
  <c r="CB87" i="5"/>
  <c r="CC87" i="5"/>
  <c r="CD87" i="5"/>
  <c r="CE87" i="5"/>
  <c r="CF87" i="5"/>
  <c r="CB88" i="5"/>
  <c r="CC88" i="5"/>
  <c r="CD88" i="5"/>
  <c r="CE88" i="5"/>
  <c r="CF88" i="5"/>
  <c r="CB89" i="5"/>
  <c r="CC89" i="5"/>
  <c r="CD89" i="5"/>
  <c r="CE89" i="5"/>
  <c r="CF89" i="5"/>
  <c r="CB90" i="5"/>
  <c r="CC90" i="5"/>
  <c r="CD90" i="5"/>
  <c r="CE90" i="5"/>
  <c r="CF90" i="5"/>
  <c r="CB91" i="5"/>
  <c r="CC91" i="5"/>
  <c r="CD91" i="5"/>
  <c r="CE91" i="5"/>
  <c r="CF91" i="5"/>
  <c r="CB92" i="5"/>
  <c r="CC92" i="5"/>
  <c r="CD92" i="5"/>
  <c r="CE92" i="5"/>
  <c r="CF92" i="5"/>
  <c r="CB93" i="5"/>
  <c r="CC93" i="5"/>
  <c r="CD93" i="5"/>
  <c r="CE93" i="5"/>
  <c r="CF93" i="5"/>
  <c r="CB94" i="5"/>
  <c r="CC94" i="5"/>
  <c r="CD94" i="5"/>
  <c r="CE94" i="5"/>
  <c r="CF94" i="5"/>
  <c r="CB95" i="5"/>
  <c r="CC95" i="5"/>
  <c r="CD95" i="5"/>
  <c r="CE95" i="5"/>
  <c r="CF95" i="5"/>
  <c r="CB96" i="5"/>
  <c r="CC96" i="5"/>
  <c r="CD96" i="5"/>
  <c r="CE96" i="5"/>
  <c r="CF96" i="5"/>
  <c r="CB97" i="5"/>
  <c r="CC97" i="5"/>
  <c r="CD97" i="5"/>
  <c r="CE97" i="5"/>
  <c r="CF97" i="5"/>
  <c r="CB98" i="5"/>
  <c r="CC98" i="5"/>
  <c r="CD98" i="5"/>
  <c r="CE98" i="5"/>
  <c r="CF98" i="5"/>
  <c r="CB99" i="5"/>
  <c r="CC99" i="5"/>
  <c r="CD99" i="5"/>
  <c r="CE99" i="5"/>
  <c r="CF99" i="5"/>
  <c r="CB100" i="5"/>
  <c r="CC100" i="5"/>
  <c r="CD100" i="5"/>
  <c r="CE100" i="5"/>
  <c r="CF100" i="5"/>
  <c r="CB101" i="5"/>
  <c r="CC101" i="5"/>
  <c r="CD101" i="5"/>
  <c r="CE101" i="5"/>
  <c r="CF101" i="5"/>
  <c r="CB102" i="5"/>
  <c r="CC102" i="5"/>
  <c r="CD102" i="5"/>
  <c r="CE102" i="5"/>
  <c r="CF102" i="5"/>
  <c r="CB103" i="5"/>
  <c r="CC103" i="5"/>
  <c r="CD103" i="5"/>
  <c r="CE103" i="5"/>
  <c r="CF103" i="5"/>
  <c r="CB104" i="5"/>
  <c r="CC104" i="5"/>
  <c r="CD104" i="5"/>
  <c r="CE104" i="5"/>
  <c r="CF104" i="5"/>
  <c r="CB105" i="5"/>
  <c r="CC105" i="5"/>
  <c r="CD105" i="5"/>
  <c r="CE105" i="5"/>
  <c r="CF105" i="5"/>
  <c r="CB106" i="5"/>
  <c r="CC106" i="5"/>
  <c r="CD106" i="5"/>
  <c r="CE106" i="5"/>
  <c r="CF106" i="5"/>
  <c r="CB107" i="5"/>
  <c r="CC107" i="5"/>
  <c r="CD107" i="5"/>
  <c r="CE107" i="5"/>
  <c r="CF107" i="5"/>
  <c r="CB108" i="5"/>
  <c r="CC108" i="5"/>
  <c r="CD108" i="5"/>
  <c r="CE108" i="5"/>
  <c r="CF108" i="5"/>
  <c r="CB109" i="5"/>
  <c r="CC109" i="5"/>
  <c r="CD109" i="5"/>
  <c r="CE109" i="5"/>
  <c r="CF109" i="5"/>
  <c r="CB110" i="5"/>
  <c r="CC110" i="5"/>
  <c r="CD110" i="5"/>
  <c r="CE110" i="5"/>
  <c r="CF110" i="5"/>
  <c r="CB111" i="5"/>
  <c r="CC111" i="5"/>
  <c r="CD111" i="5"/>
  <c r="CE111" i="5"/>
  <c r="CF111" i="5"/>
  <c r="CB112" i="5"/>
  <c r="CC112" i="5"/>
  <c r="CD112" i="5"/>
  <c r="CE112" i="5"/>
  <c r="CF112" i="5"/>
  <c r="CB113" i="5"/>
  <c r="CC113" i="5"/>
  <c r="CD113" i="5"/>
  <c r="CE113" i="5"/>
  <c r="CF113" i="5"/>
  <c r="CB114" i="5"/>
  <c r="CC114" i="5"/>
  <c r="CD114" i="5"/>
  <c r="CE114" i="5"/>
  <c r="CF114" i="5"/>
  <c r="CB115" i="5"/>
  <c r="CC115" i="5"/>
  <c r="CD115" i="5"/>
  <c r="CE115" i="5"/>
  <c r="CF115" i="5"/>
  <c r="CB116" i="5"/>
  <c r="CC116" i="5"/>
  <c r="CD116" i="5"/>
  <c r="CE116" i="5"/>
  <c r="CF116" i="5"/>
  <c r="CB117" i="5"/>
  <c r="CC117" i="5"/>
  <c r="CD117" i="5"/>
  <c r="CE117" i="5"/>
  <c r="CF117" i="5"/>
  <c r="CB118" i="5"/>
  <c r="CC118" i="5"/>
  <c r="CD118" i="5"/>
  <c r="CE118" i="5"/>
  <c r="CF118" i="5"/>
  <c r="CB119" i="5"/>
  <c r="CC119" i="5"/>
  <c r="CD119" i="5"/>
  <c r="CE119" i="5"/>
  <c r="CF119" i="5"/>
  <c r="CB120" i="5"/>
  <c r="CC120" i="5"/>
  <c r="CD120" i="5"/>
  <c r="CE120" i="5"/>
  <c r="CF120" i="5"/>
  <c r="CB121" i="5"/>
  <c r="CC121" i="5"/>
  <c r="CD121" i="5"/>
  <c r="CE121" i="5"/>
  <c r="CF121" i="5"/>
  <c r="CB122" i="5"/>
  <c r="CC122" i="5"/>
  <c r="CD122" i="5"/>
  <c r="CE122" i="5"/>
  <c r="CF122" i="5"/>
  <c r="CB123" i="5"/>
  <c r="CC123" i="5"/>
  <c r="CD123" i="5"/>
  <c r="CE123" i="5"/>
  <c r="CF123" i="5"/>
  <c r="CB124" i="5"/>
  <c r="CC124" i="5"/>
  <c r="CD124" i="5"/>
  <c r="CE124" i="5"/>
  <c r="CF124" i="5"/>
  <c r="CB125" i="5"/>
  <c r="CC125" i="5"/>
  <c r="CD125" i="5"/>
  <c r="CE125" i="5"/>
  <c r="CF125" i="5"/>
  <c r="CB126" i="5"/>
  <c r="CC126" i="5"/>
  <c r="CD126" i="5"/>
  <c r="CE126" i="5"/>
  <c r="CF126" i="5"/>
  <c r="CB127" i="5"/>
  <c r="CC127" i="5"/>
  <c r="CD127" i="5"/>
  <c r="CE127" i="5"/>
  <c r="CF127" i="5"/>
  <c r="CB128" i="5"/>
  <c r="CC128" i="5"/>
  <c r="CD128" i="5"/>
  <c r="CE128" i="5"/>
  <c r="CF128" i="5"/>
  <c r="CB129" i="5"/>
  <c r="CC129" i="5"/>
  <c r="CD129" i="5"/>
  <c r="CE129" i="5"/>
  <c r="CF129" i="5"/>
  <c r="CB130" i="5"/>
  <c r="CC130" i="5"/>
  <c r="CD130" i="5"/>
  <c r="CE130" i="5"/>
  <c r="CF130" i="5"/>
  <c r="CB131" i="5"/>
  <c r="CC131" i="5"/>
  <c r="CD131" i="5"/>
  <c r="CE131" i="5"/>
  <c r="CF131" i="5"/>
  <c r="CB132" i="5"/>
  <c r="CC132" i="5"/>
  <c r="CD132" i="5"/>
  <c r="CE132" i="5"/>
  <c r="CF132" i="5"/>
  <c r="AT9" i="3"/>
  <c r="AU9" i="3"/>
  <c r="AV9" i="3"/>
  <c r="AW9" i="3"/>
  <c r="AX9" i="3"/>
  <c r="CD8" i="5" l="1"/>
  <c r="CC8" i="5"/>
  <c r="CB8" i="5"/>
  <c r="CA8" i="5"/>
  <c r="BZ8" i="5"/>
  <c r="BY8" i="5"/>
  <c r="CF8" i="5"/>
  <c r="BX8" i="5"/>
  <c r="CE8" i="5"/>
  <c r="F21" i="7"/>
  <c r="E21" i="7"/>
  <c r="F20" i="7"/>
  <c r="E20" i="7"/>
  <c r="F19" i="7"/>
  <c r="E19" i="7"/>
  <c r="F18" i="7"/>
  <c r="E18" i="7"/>
  <c r="F17" i="7"/>
  <c r="E17" i="7"/>
  <c r="F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E16" i="7"/>
  <c r="E23" i="7" l="1"/>
  <c r="F23" i="7"/>
  <c r="G21" i="7"/>
  <c r="G6" i="7"/>
  <c r="G10" i="7"/>
  <c r="G14" i="7"/>
  <c r="G18" i="7"/>
  <c r="G5" i="7"/>
  <c r="G9" i="7"/>
  <c r="G13" i="7"/>
  <c r="G17" i="7"/>
  <c r="G11" i="7"/>
  <c r="G15" i="7"/>
  <c r="G8" i="7"/>
  <c r="G12" i="7"/>
  <c r="G16" i="7"/>
  <c r="G20" i="7"/>
  <c r="G7" i="7"/>
  <c r="G19" i="7"/>
  <c r="G23" i="7" l="1"/>
  <c r="K10" i="7" l="1"/>
  <c r="K18" i="7"/>
  <c r="K8" i="7"/>
  <c r="K15" i="7"/>
  <c r="K19" i="7"/>
  <c r="K17" i="7"/>
  <c r="K12" i="7"/>
  <c r="K21" i="7"/>
  <c r="K16" i="7"/>
  <c r="K11" i="7"/>
  <c r="K20" i="7"/>
  <c r="K6" i="7"/>
  <c r="K7" i="7"/>
  <c r="K14" i="7"/>
  <c r="K5" i="7"/>
  <c r="K9" i="7"/>
  <c r="K13" i="7"/>
  <c r="J6" i="7"/>
  <c r="J20" i="7"/>
  <c r="J10" i="7"/>
  <c r="J14" i="7"/>
  <c r="J18" i="7"/>
  <c r="J8" i="7"/>
  <c r="J9" i="7"/>
  <c r="J12" i="7"/>
  <c r="J13" i="7"/>
  <c r="J7" i="7"/>
  <c r="J16" i="7"/>
  <c r="J17" i="7"/>
  <c r="J15" i="7"/>
  <c r="J21" i="7"/>
  <c r="J5" i="7"/>
  <c r="J19" i="7"/>
  <c r="J11" i="7"/>
  <c r="G8" i="1"/>
  <c r="I8" i="1"/>
  <c r="E9" i="1"/>
  <c r="E8" i="1" s="1"/>
  <c r="K8" i="1"/>
  <c r="H8" i="5"/>
  <c r="F9" i="5"/>
  <c r="F8" i="5" s="1"/>
  <c r="BW9" i="5"/>
  <c r="BW8" i="5" s="1"/>
  <c r="E9" i="5" l="1"/>
  <c r="E8" i="5" s="1"/>
</calcChain>
</file>

<file path=xl/sharedStrings.xml><?xml version="1.0" encoding="utf-8"?>
<sst xmlns="http://schemas.openxmlformats.org/spreadsheetml/2006/main" count="1297" uniqueCount="351">
  <si>
    <t>UBIGEO</t>
  </si>
  <si>
    <t>DEPARTAMENTO</t>
  </si>
  <si>
    <t>PROVINCIA</t>
  </si>
  <si>
    <t>DISTRITO</t>
  </si>
  <si>
    <t>Total</t>
  </si>
  <si>
    <t>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</si>
  <si>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</si>
  <si>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</si>
  <si>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</si>
  <si>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</si>
  <si>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</si>
  <si>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</si>
  <si>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</si>
  <si>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</si>
  <si>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</si>
  <si>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</si>
  <si>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</si>
  <si>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</si>
  <si>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</si>
  <si>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28 DIAS</t>
  </si>
  <si>
    <t>0-5 MESES</t>
  </si>
  <si>
    <t>6-11 MESES</t>
  </si>
  <si>
    <t>15- 19</t>
  </si>
  <si>
    <t>20- 49</t>
  </si>
  <si>
    <t>AMAZONAS</t>
  </si>
  <si>
    <t>MARISCAL CASTILLA</t>
  </si>
  <si>
    <t>ANCASH</t>
  </si>
  <si>
    <t>LA LIBERTAD</t>
  </si>
  <si>
    <t>PARIAHUANCA</t>
  </si>
  <si>
    <t>ACO</t>
  </si>
  <si>
    <t>COCHAS</t>
  </si>
  <si>
    <t>ACOBAMBA</t>
  </si>
  <si>
    <t>APURIMAC</t>
  </si>
  <si>
    <t>AREQUIPA</t>
  </si>
  <si>
    <t>LA UNION</t>
  </si>
  <si>
    <t>AYACUCHO</t>
  </si>
  <si>
    <t>COLCA</t>
  </si>
  <si>
    <t>CONCEPCION</t>
  </si>
  <si>
    <t>CAJAMARCA</t>
  </si>
  <si>
    <t>PACCHA</t>
  </si>
  <si>
    <t>PUCARA</t>
  </si>
  <si>
    <t>CALLAO</t>
  </si>
  <si>
    <t>CUSCO</t>
  </si>
  <si>
    <t>HUANCAVELICA</t>
  </si>
  <si>
    <t>PALCA</t>
  </si>
  <si>
    <t>YAULI</t>
  </si>
  <si>
    <t>HUANUCO</t>
  </si>
  <si>
    <t>ICA</t>
  </si>
  <si>
    <t>120101</t>
  </si>
  <si>
    <t>JUNIN</t>
  </si>
  <si>
    <t>HUANCAYO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</si>
  <si>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</si>
  <si>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</si>
  <si>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</si>
  <si>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</si>
  <si>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</si>
  <si>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</si>
  <si>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</si>
  <si>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</si>
  <si>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</si>
  <si>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</si>
  <si>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</si>
  <si>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</si>
  <si>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</si>
  <si>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</si>
  <si>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</si>
  <si>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</si>
  <si>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</si>
  <si>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</si>
  <si>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</si>
  <si>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</si>
  <si>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</si>
  <si>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</si>
  <si>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</si>
  <si>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</si>
  <si>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</si>
  <si>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</si>
  <si>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</si>
  <si>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</si>
  <si>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</si>
  <si>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</si>
  <si>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</si>
  <si>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</si>
  <si>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</si>
  <si>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</si>
  <si>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</si>
  <si>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</si>
  <si>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</si>
  <si>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</si>
  <si>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</si>
  <si>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</si>
  <si>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</si>
  <si>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</si>
  <si>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</si>
  <si>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</si>
  <si>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</si>
  <si>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</si>
  <si>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</si>
  <si>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</si>
  <si>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</si>
  <si>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</si>
  <si>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</si>
  <si>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</si>
  <si>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</si>
  <si>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</si>
  <si>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</si>
  <si>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</si>
  <si>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</si>
  <si>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</si>
  <si>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</si>
  <si>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</si>
  <si>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</si>
  <si>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</si>
  <si>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</si>
  <si>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</si>
  <si>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</si>
  <si>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</si>
  <si>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</si>
  <si>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</si>
  <si>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</si>
  <si>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</si>
  <si>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</si>
  <si>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</si>
  <si>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</si>
  <si>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</si>
  <si>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</si>
  <si>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</si>
  <si>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</si>
  <si>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</si>
  <si>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</si>
  <si>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</si>
  <si>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</si>
  <si>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</si>
  <si>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</si>
  <si>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</si>
  <si>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</si>
  <si>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</si>
  <si>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</si>
  <si>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</si>
  <si>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</si>
  <si>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120401</t>
  </si>
  <si>
    <t>JAUJA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</si>
  <si>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</si>
  <si>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</si>
  <si>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</si>
  <si>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</si>
  <si>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</si>
  <si>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</si>
  <si>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</si>
  <si>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</si>
  <si>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</si>
  <si>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</si>
  <si>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</si>
  <si>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</si>
  <si>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</si>
  <si>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</si>
  <si>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</si>
  <si>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</si>
  <si>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</si>
  <si>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</si>
  <si>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</si>
  <si>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</si>
  <si>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</si>
  <si>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</si>
  <si>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</si>
  <si>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</si>
  <si>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</si>
  <si>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</si>
  <si>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</si>
  <si>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</si>
  <si>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</si>
  <si>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</si>
  <si>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</si>
  <si>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</si>
  <si>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</si>
  <si>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</si>
  <si>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</si>
  <si>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</si>
  <si>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</si>
  <si>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</si>
  <si>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</si>
  <si>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</si>
  <si>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</si>
  <si>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</si>
  <si>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</si>
  <si>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</si>
  <si>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</si>
  <si>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</si>
  <si>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</si>
  <si>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</si>
  <si>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</si>
  <si>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</si>
  <si>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</si>
  <si>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</si>
  <si>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</si>
  <si>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</si>
  <si>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</si>
  <si>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</si>
  <si>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</si>
  <si>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</si>
  <si>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</si>
  <si>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</si>
  <si>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</si>
  <si>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</si>
  <si>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</si>
  <si>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</si>
  <si>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</si>
  <si>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</si>
  <si>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</si>
  <si>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</si>
  <si>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</si>
  <si>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</si>
  <si>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</si>
  <si>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120601</t>
  </si>
  <si>
    <t>SATIPO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</si>
  <si>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</si>
  <si>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</si>
  <si>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</si>
  <si>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</si>
  <si>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</si>
  <si>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</si>
  <si>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</si>
  <si>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</si>
  <si>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</si>
  <si>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</si>
  <si>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</si>
  <si>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</si>
  <si>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</si>
  <si>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</si>
  <si>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</si>
  <si>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</si>
  <si>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120701</t>
  </si>
  <si>
    <t>TARMA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</si>
  <si>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</si>
  <si>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</si>
  <si>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</si>
  <si>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</si>
  <si>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</si>
  <si>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</si>
  <si>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</si>
  <si>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</si>
  <si>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</si>
  <si>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</si>
  <si>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</si>
  <si>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</si>
  <si>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</si>
  <si>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</si>
  <si>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</si>
  <si>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</si>
  <si>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</si>
  <si>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</si>
  <si>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 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</si>
  <si>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</si>
  <si>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</si>
  <si>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</si>
  <si>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</si>
  <si>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</si>
  <si>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</si>
  <si>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</si>
  <si>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</si>
  <si>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</si>
  <si>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</si>
  <si>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</si>
  <si>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</si>
  <si>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120901</t>
  </si>
  <si>
    <t>CHUPACA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</si>
  <si>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</si>
  <si>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</si>
  <si>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</si>
  <si>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</si>
  <si>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</si>
  <si>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</si>
  <si>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</si>
  <si>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</si>
  <si>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</si>
  <si>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120907</t>
  </si>
  <si>
    <t>SAN JUAN DE JARPA</t>
  </si>
  <si>
    <t>120908</t>
  </si>
  <si>
    <t>TRES DE DICIEMBRE</t>
  </si>
  <si>
    <t>120909</t>
  </si>
  <si>
    <t>YANACANCHA</t>
  </si>
  <si>
    <t>LAMBAYEQUE</t>
  </si>
  <si>
    <t>LIMA</t>
  </si>
  <si>
    <t>LORETO</t>
  </si>
  <si>
    <t>UCAYALI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</si>
  <si>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</si>
  <si>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</si>
  <si>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</si>
  <si>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</si>
  <si>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</si>
  <si>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</si>
  <si>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</si>
  <si>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</si>
  <si>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000000</t>
  </si>
  <si>
    <t>PERU</t>
  </si>
  <si>
    <t>POBLACION TOTAL, POR EDADS SIMPLES</t>
  </si>
  <si>
    <t>POBLACIÓN TOTAL,  POR GRUPOS QUINQUEN ALES DE EDAD</t>
  </si>
  <si>
    <t>EDADES ESPECIALES</t>
  </si>
  <si>
    <t>NACIMIENTOS</t>
  </si>
  <si>
    <t>POBLACION FEMENINA TOTAL</t>
  </si>
  <si>
    <t>POBLACION FEMENINA</t>
  </si>
  <si>
    <t>GESTANTES  ESPERADAS</t>
  </si>
  <si>
    <t>10 - 14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</si>
  <si>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</si>
  <si>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</si>
  <si>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</si>
  <si>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</si>
  <si>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</si>
  <si>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</si>
  <si>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</si>
  <si>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</si>
  <si>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</si>
  <si>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0000</t>
  </si>
  <si>
    <t>00</t>
  </si>
  <si>
    <t>12</t>
  </si>
  <si>
    <t>NOTA: LA POBLACION ESTIMADA DE EDADES  SIMPLES Y GRUPOS DE EDAD DE DISTRITOS, CORRESPONDEN A CIFRAS REFERENCIALES HASTA OBTNER LAS CIFRAS DE LAS PROYECCIONES DEL INEI</t>
  </si>
  <si>
    <t>OFICINA DE GESTION DE LA INFORMACION - MINISTERIO DE SALUD</t>
  </si>
  <si>
    <t>HOMBRES</t>
  </si>
  <si>
    <t>MUJERES</t>
  </si>
  <si>
    <t>Total Hombres</t>
  </si>
  <si>
    <t>Total Mujeres</t>
  </si>
  <si>
    <t>TOTAL</t>
  </si>
  <si>
    <t>DEPARTTAMENTO</t>
  </si>
  <si>
    <t>00-04</t>
  </si>
  <si>
    <t>05-09</t>
  </si>
  <si>
    <t>10-14</t>
  </si>
  <si>
    <t>15-19</t>
  </si>
  <si>
    <t>80-+</t>
  </si>
  <si>
    <t>Hombre</t>
  </si>
  <si>
    <t>Mujer</t>
  </si>
  <si>
    <t>Grupo de Edad</t>
  </si>
  <si>
    <t>Hombre (%)</t>
  </si>
  <si>
    <t>Mujer (%)</t>
  </si>
  <si>
    <t>DISTRIBUCION DE POBLACION POR GRUPOS DE EDAD y SEXO</t>
  </si>
  <si>
    <t>Fuente: OGTI/MINSA</t>
  </si>
  <si>
    <t>NIÑO</t>
  </si>
  <si>
    <t>Adolescente</t>
  </si>
  <si>
    <t>Adulto</t>
  </si>
  <si>
    <t>Joven</t>
  </si>
  <si>
    <t>Adulto Mayor</t>
  </si>
  <si>
    <t>POBLACION ESTIMADA POR EDADES SIMPLES Y GRUPOS DE EDAD, SEGÚN DEPARTAMENTO, PROVINCIA Y DISTRITO. 2020</t>
  </si>
  <si>
    <t>POBLACION 2020</t>
  </si>
  <si>
    <t>POBLACION ESTIMADA POR EDADES SIMPLES Y GRUPOS DE EDAD, SEGÚN DEPARTAMENTO y PROVINCIA. 2020</t>
  </si>
  <si>
    <t>POBLACION ESTIMADA POR EDADES SIMPLES Y GRUPOS DE EDAD, SEGÚN DEPARTAMENTO. 2020</t>
  </si>
  <si>
    <t>POBLACION ESTIMADA POR EDADES SIMPLES, GRUPOS DE EDAD y GÉNERO, SEGÚN DEPARTAMENTO, PROVINCIA Y DISTRITO. 2020</t>
  </si>
  <si>
    <t>* El distrito de Santa María del Mar, Ley 30888 creado el 20 diciembre del 2018. Temporalmente se le asigna un ubigeo para identificación, población preliminar</t>
  </si>
  <si>
    <t>FUENTE: CENSO NACIONAL XI DE POBLACION Y VIVIVIENDA 2017/- BOLETIN DEMOGRAFICO Nº 39, Lima -2019</t>
  </si>
  <si>
    <t>X</t>
  </si>
  <si>
    <t>FUENTE: CENSO NACIONAL XII DE POBLACION Y VIVIVIENDA 2017/- BOLETIN DEMOGRAFICO Nº 39, Lima -2019</t>
  </si>
  <si>
    <t>REGION JUNIN</t>
  </si>
  <si>
    <t>SAN JUAN DE YSCOS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</si>
</sst>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0.0%;[Black]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6"/>
      <color rgb="FF0000FF"/>
      <name val="Arial"/>
      <family val="2"/>
    </font>
    <font>
      <sz val="6"/>
      <name val="Arial"/>
      <family val="2"/>
    </font>
    <font>
      <b/>
      <sz val="16"/>
      <color rgb="FF0070C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B0F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B0F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B0F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9" fontId="16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3" fontId="7" fillId="3" borderId="2" xfId="0" applyNumberFormat="1" applyFont="1" applyFill="1" applyBorder="1" applyAlignment="1">
      <alignment horizontal="centerContinuous" vertical="center"/>
    </xf>
    <xf numFmtId="3" fontId="7" fillId="3" borderId="3" xfId="0" applyNumberFormat="1" applyFont="1" applyFill="1" applyBorder="1" applyAlignment="1">
      <alignment horizontal="centerContinuous" vertical="center"/>
    </xf>
    <xf numFmtId="3" fontId="7" fillId="3" borderId="4" xfId="0" applyNumberFormat="1" applyFont="1" applyFill="1" applyBorder="1" applyAlignment="1">
      <alignment horizontal="centerContinuous" vertical="center"/>
    </xf>
    <xf numFmtId="3" fontId="8" fillId="3" borderId="3" xfId="0" applyNumberFormat="1" applyFont="1" applyFill="1" applyBorder="1" applyAlignment="1">
      <alignment horizontal="centerContinuous" vertical="center"/>
    </xf>
    <xf numFmtId="3" fontId="8" fillId="3" borderId="4" xfId="0" applyNumberFormat="1" applyFont="1" applyFill="1" applyBorder="1" applyAlignment="1">
      <alignment horizontal="centerContinuous" vertical="center"/>
    </xf>
    <xf numFmtId="3" fontId="9" fillId="3" borderId="4" xfId="0" quotePrefix="1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8" fillId="3" borderId="10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1" fillId="6" borderId="4" xfId="0" quotePrefix="1" applyNumberFormat="1" applyFont="1" applyFill="1" applyBorder="1" applyAlignment="1">
      <alignment horizontal="center" vertical="center"/>
    </xf>
    <xf numFmtId="3" fontId="11" fillId="6" borderId="10" xfId="0" applyNumberFormat="1" applyFont="1" applyFill="1" applyBorder="1" applyAlignment="1">
      <alignment horizontal="center" vertical="center"/>
    </xf>
    <xf numFmtId="3" fontId="11" fillId="6" borderId="15" xfId="0" applyNumberFormat="1" applyFont="1" applyFill="1" applyBorder="1" applyAlignment="1">
      <alignment horizontal="center" vertical="center"/>
    </xf>
    <xf numFmtId="0" fontId="1" fillId="7" borderId="0" xfId="0" quotePrefix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164" fontId="1" fillId="7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1" applyFont="1" applyFill="1" applyAlignment="1">
      <alignment vertical="center"/>
    </xf>
    <xf numFmtId="1" fontId="14" fillId="0" borderId="0" xfId="1" quotePrefix="1" applyNumberFormat="1" applyFont="1" applyFill="1" applyAlignment="1">
      <alignment horizontal="left" vertical="center"/>
    </xf>
    <xf numFmtId="0" fontId="14" fillId="0" borderId="0" xfId="2" applyFont="1" applyFill="1" applyAlignment="1">
      <alignment vertical="center"/>
    </xf>
    <xf numFmtId="0" fontId="15" fillId="0" borderId="0" xfId="0" applyFont="1"/>
    <xf numFmtId="3" fontId="7" fillId="8" borderId="3" xfId="0" applyNumberFormat="1" applyFont="1" applyFill="1" applyBorder="1" applyAlignment="1">
      <alignment horizontal="centerContinuous" vertical="center"/>
    </xf>
    <xf numFmtId="3" fontId="7" fillId="8" borderId="4" xfId="0" applyNumberFormat="1" applyFont="1" applyFill="1" applyBorder="1" applyAlignment="1">
      <alignment horizontal="centerContinuous" vertical="center"/>
    </xf>
    <xf numFmtId="3" fontId="8" fillId="8" borderId="3" xfId="0" applyNumberFormat="1" applyFont="1" applyFill="1" applyBorder="1" applyAlignment="1">
      <alignment horizontal="centerContinuous" vertical="center"/>
    </xf>
    <xf numFmtId="3" fontId="7" fillId="9" borderId="3" xfId="0" applyNumberFormat="1" applyFont="1" applyFill="1" applyBorder="1" applyAlignment="1">
      <alignment horizontal="centerContinuous" vertical="center"/>
    </xf>
    <xf numFmtId="3" fontId="7" fillId="9" borderId="4" xfId="0" applyNumberFormat="1" applyFont="1" applyFill="1" applyBorder="1" applyAlignment="1">
      <alignment horizontal="centerContinuous" vertical="center"/>
    </xf>
    <xf numFmtId="3" fontId="8" fillId="9" borderId="3" xfId="0" applyNumberFormat="1" applyFont="1" applyFill="1" applyBorder="1" applyAlignment="1">
      <alignment horizontal="centerContinuous" vertical="center"/>
    </xf>
    <xf numFmtId="3" fontId="8" fillId="9" borderId="4" xfId="0" applyNumberFormat="1" applyFont="1" applyFill="1" applyBorder="1" applyAlignment="1">
      <alignment horizontal="centerContinuous" vertical="center"/>
    </xf>
    <xf numFmtId="164" fontId="0" fillId="0" borderId="0" xfId="0" applyNumberFormat="1"/>
    <xf numFmtId="3" fontId="7" fillId="9" borderId="19" xfId="0" applyNumberFormat="1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3" fontId="7" fillId="8" borderId="19" xfId="0" applyNumberFormat="1" applyFont="1" applyFill="1" applyBorder="1" applyAlignment="1">
      <alignment horizontal="left" vertical="center"/>
    </xf>
    <xf numFmtId="3" fontId="9" fillId="8" borderId="20" xfId="0" quotePrefix="1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9" fillId="8" borderId="10" xfId="0" applyNumberFormat="1" applyFont="1" applyFill="1" applyBorder="1" applyAlignment="1">
      <alignment horizontal="center" vertical="center"/>
    </xf>
    <xf numFmtId="3" fontId="9" fillId="8" borderId="4" xfId="0" applyNumberFormat="1" applyFont="1" applyFill="1" applyBorder="1" applyAlignment="1">
      <alignment horizontal="center" vertical="center"/>
    </xf>
    <xf numFmtId="3" fontId="8" fillId="8" borderId="10" xfId="0" applyNumberFormat="1" applyFont="1" applyFill="1" applyBorder="1" applyAlignment="1">
      <alignment horizontal="center" vertical="center"/>
    </xf>
    <xf numFmtId="3" fontId="8" fillId="8" borderId="3" xfId="0" applyNumberFormat="1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3" fontId="9" fillId="9" borderId="20" xfId="0" quotePrefix="1" applyNumberFormat="1" applyFont="1" applyFill="1" applyBorder="1" applyAlignment="1">
      <alignment horizontal="center" vertical="center"/>
    </xf>
    <xf numFmtId="3" fontId="9" fillId="9" borderId="3" xfId="0" applyNumberFormat="1" applyFont="1" applyFill="1" applyBorder="1" applyAlignment="1">
      <alignment horizontal="center" vertical="center"/>
    </xf>
    <xf numFmtId="3" fontId="9" fillId="9" borderId="10" xfId="0" applyNumberFormat="1" applyFont="1" applyFill="1" applyBorder="1" applyAlignment="1">
      <alignment horizontal="center" vertical="center"/>
    </xf>
    <xf numFmtId="3" fontId="9" fillId="9" borderId="4" xfId="0" applyNumberFormat="1" applyFont="1" applyFill="1" applyBorder="1" applyAlignment="1">
      <alignment horizontal="center" vertical="center"/>
    </xf>
    <xf numFmtId="3" fontId="8" fillId="9" borderId="10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quotePrefix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3" applyNumberFormat="1" applyFont="1" applyAlignment="1">
      <alignment horizontal="center" vertical="center"/>
    </xf>
    <xf numFmtId="0" fontId="1" fillId="10" borderId="0" xfId="0" applyFont="1" applyFill="1" applyAlignment="1">
      <alignment vertical="center" wrapText="1"/>
    </xf>
    <xf numFmtId="0" fontId="1" fillId="10" borderId="0" xfId="0" applyFont="1" applyFill="1" applyAlignment="1">
      <alignment horizontal="center" vertical="center" wrapText="1"/>
    </xf>
    <xf numFmtId="0" fontId="1" fillId="10" borderId="0" xfId="0" applyFont="1" applyFill="1"/>
    <xf numFmtId="0" fontId="1" fillId="10" borderId="0" xfId="0" applyFont="1" applyFill="1" applyAlignment="1">
      <alignment horizontal="center" vertical="center"/>
    </xf>
    <xf numFmtId="166" fontId="0" fillId="0" borderId="0" xfId="3" applyNumberFormat="1" applyFont="1" applyAlignment="1">
      <alignment horizontal="center" vertical="center"/>
    </xf>
    <xf numFmtId="0" fontId="17" fillId="11" borderId="0" xfId="0" applyFont="1" applyFill="1" applyAlignment="1">
      <alignment vertical="center"/>
    </xf>
    <xf numFmtId="49" fontId="4" fillId="0" borderId="0" xfId="0" applyNumberFormat="1" applyFont="1"/>
    <xf numFmtId="164" fontId="18" fillId="0" borderId="0" xfId="0" applyNumberFormat="1" applyFont="1"/>
    <xf numFmtId="164" fontId="1" fillId="7" borderId="0" xfId="0" applyNumberFormat="1" applyFont="1" applyFill="1" applyAlignment="1">
      <alignment horizontal="center" vertical="center" wrapText="1"/>
    </xf>
    <xf numFmtId="43" fontId="0" fillId="0" borderId="0" xfId="0" applyNumberFormat="1"/>
    <xf numFmtId="164" fontId="5" fillId="7" borderId="23" xfId="0" applyNumberFormat="1" applyFont="1" applyFill="1" applyBorder="1" applyAlignment="1">
      <alignment horizontal="center" vertical="center" wrapText="1"/>
    </xf>
    <xf numFmtId="164" fontId="5" fillId="7" borderId="18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164" fontId="18" fillId="0" borderId="26" xfId="0" applyNumberFormat="1" applyFont="1" applyBorder="1"/>
    <xf numFmtId="164" fontId="18" fillId="0" borderId="27" xfId="0" applyNumberFormat="1" applyFont="1" applyBorder="1"/>
    <xf numFmtId="164" fontId="18" fillId="0" borderId="28" xfId="0" applyNumberFormat="1" applyFont="1" applyBorder="1"/>
    <xf numFmtId="0" fontId="1" fillId="0" borderId="0" xfId="0" applyFont="1"/>
    <xf numFmtId="164" fontId="1" fillId="7" borderId="23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0" fillId="0" borderId="0" xfId="0" applyFill="1"/>
    <xf numFmtId="164" fontId="18" fillId="0" borderId="0" xfId="0" applyNumberFormat="1" applyFont="1" applyFill="1"/>
    <xf numFmtId="0" fontId="19" fillId="0" borderId="0" xfId="0" applyFont="1"/>
    <xf numFmtId="0" fontId="0" fillId="0" borderId="0" xfId="0" applyNumberFormat="1" applyFill="1"/>
    <xf numFmtId="0" fontId="9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3" fontId="11" fillId="6" borderId="9" xfId="0" applyNumberFormat="1" applyFont="1" applyFill="1" applyBorder="1" applyAlignment="1">
      <alignment horizontal="center" vertical="center" wrapText="1"/>
    </xf>
    <xf numFmtId="3" fontId="12" fillId="6" borderId="14" xfId="0" applyNumberFormat="1" applyFont="1" applyFill="1" applyBorder="1" applyAlignment="1">
      <alignment horizontal="center" vertical="center" wrapText="1"/>
    </xf>
    <xf numFmtId="3" fontId="12" fillId="6" borderId="14" xfId="0" applyNumberFormat="1" applyFont="1" applyFill="1" applyBorder="1" applyAlignment="1">
      <alignment horizontal="center" vertical="center"/>
    </xf>
    <xf numFmtId="3" fontId="11" fillId="6" borderId="2" xfId="0" applyNumberFormat="1" applyFont="1" applyFill="1" applyBorder="1" applyAlignment="1">
      <alignment horizontal="center" vertical="center"/>
    </xf>
    <xf numFmtId="3" fontId="11" fillId="6" borderId="3" xfId="0" applyNumberFormat="1" applyFont="1" applyFill="1" applyBorder="1" applyAlignment="1">
      <alignment horizontal="center" vertical="center"/>
    </xf>
    <xf numFmtId="3" fontId="11" fillId="6" borderId="15" xfId="0" applyNumberFormat="1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3" fontId="8" fillId="9" borderId="17" xfId="0" applyNumberFormat="1" applyFont="1" applyFill="1" applyBorder="1" applyAlignment="1">
      <alignment horizontal="center" vertical="center" wrapText="1"/>
    </xf>
    <xf numFmtId="3" fontId="8" fillId="9" borderId="24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orcentaje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PIRAMIDE!$B$4</c:f>
          <c:strCache>
            <c:ptCount val="1"/>
            <c:pt idx="0">
              <c:v>JUNIN</c:v>
            </c:pt>
          </c:strCache>
        </c:strRef>
      </c:tx>
      <c:layout>
        <c:manualLayout>
          <c:xMode val="edge"/>
          <c:yMode val="edge"/>
          <c:x val="0.45913713299804004"/>
          <c:y val="1.9512200118353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PIRAMIDE!$J$4</c:f>
              <c:strCache>
                <c:ptCount val="1"/>
                <c:pt idx="0">
                  <c:v>Hombre (%)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PIRAMIDE!$D$5:$D$21</c:f>
              <c:strCache>
                <c:ptCount val="17"/>
                <c:pt idx="0">
                  <c:v>00-04</c:v>
                </c:pt>
                <c:pt idx="1">
                  <c:v>05-09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80-+</c:v>
                </c:pt>
              </c:strCache>
            </c:strRef>
          </c:cat>
          <c:val>
            <c:numRef>
              <c:f>PIRAMIDE!$J$5:$J$21</c:f>
              <c:numCache>
                <c:formatCode>0.0%</c:formatCode>
                <c:ptCount val="17"/>
                <c:pt idx="0">
                  <c:v>4.9268179103863698E-2</c:v>
                </c:pt>
                <c:pt idx="1">
                  <c:v>4.7346722322318499E-2</c:v>
                </c:pt>
                <c:pt idx="2">
                  <c:v>4.880103594137794E-2</c:v>
                </c:pt>
                <c:pt idx="3">
                  <c:v>4.3172548434886777E-2</c:v>
                </c:pt>
                <c:pt idx="4">
                  <c:v>4.1395054011591909E-2</c:v>
                </c:pt>
                <c:pt idx="5">
                  <c:v>4.1781401973018807E-2</c:v>
                </c:pt>
                <c:pt idx="6">
                  <c:v>4.1373018956757671E-2</c:v>
                </c:pt>
                <c:pt idx="7">
                  <c:v>3.6154383470183266E-2</c:v>
                </c:pt>
                <c:pt idx="8">
                  <c:v>3.0962190049409938E-2</c:v>
                </c:pt>
                <c:pt idx="9">
                  <c:v>2.6982659146347284E-2</c:v>
                </c:pt>
                <c:pt idx="10">
                  <c:v>2.2514684527792449E-2</c:v>
                </c:pt>
                <c:pt idx="11">
                  <c:v>1.9012579812804863E-2</c:v>
                </c:pt>
                <c:pt idx="12">
                  <c:v>1.5318035618931638E-2</c:v>
                </c:pt>
                <c:pt idx="13">
                  <c:v>1.2517380149500502E-2</c:v>
                </c:pt>
                <c:pt idx="14">
                  <c:v>9.1761313348028267E-3</c:v>
                </c:pt>
                <c:pt idx="15">
                  <c:v>6.0831441379041876E-3</c:v>
                </c:pt>
                <c:pt idx="16">
                  <c:v>6.4959341651321702E-3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B-4C7B-9A5B-94F265B08B51}"/>
            </c:ext>
          </c:extLst>
        </c:ser>
        <c:ser>
          <c:idx val="1"/>
          <c:order val="1"/>
          <c:tx>
            <c:strRef>
              <c:f>PIRAMIDE!$K$4</c:f>
              <c:strCache>
                <c:ptCount val="1"/>
                <c:pt idx="0">
                  <c:v>Mujer (%)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cat>
            <c:strRef>
              <c:f>PIRAMIDE!$D$5:$D$21</c:f>
              <c:strCache>
                <c:ptCount val="17"/>
                <c:pt idx="0">
                  <c:v>00-04</c:v>
                </c:pt>
                <c:pt idx="1">
                  <c:v>05-09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80-+</c:v>
                </c:pt>
              </c:strCache>
            </c:strRef>
          </c:cat>
          <c:val>
            <c:numRef>
              <c:f>PIRAMIDE!$K$5:$K$21</c:f>
              <c:numCache>
                <c:formatCode>0.0%;[Black]0.0%</c:formatCode>
                <c:ptCount val="17"/>
                <c:pt idx="0">
                  <c:v>-4.7336439296729191E-2</c:v>
                </c:pt>
                <c:pt idx="1">
                  <c:v>-4.5908567743470831E-2</c:v>
                </c:pt>
                <c:pt idx="2">
                  <c:v>-4.7077894653340842E-2</c:v>
                </c:pt>
                <c:pt idx="3">
                  <c:v>-4.2518107306310032E-2</c:v>
                </c:pt>
                <c:pt idx="4">
                  <c:v>-4.1806375035164274E-2</c:v>
                </c:pt>
                <c:pt idx="5">
                  <c:v>-4.1954009902553643E-2</c:v>
                </c:pt>
                <c:pt idx="6">
                  <c:v>-4.0566535949824713E-2</c:v>
                </c:pt>
                <c:pt idx="7">
                  <c:v>-3.4620009151892776E-2</c:v>
                </c:pt>
                <c:pt idx="8">
                  <c:v>-2.8408327194122222E-2</c:v>
                </c:pt>
                <c:pt idx="9">
                  <c:v>-2.6272395878857144E-2</c:v>
                </c:pt>
                <c:pt idx="10">
                  <c:v>-2.4006457740070087E-2</c:v>
                </c:pt>
                <c:pt idx="11">
                  <c:v>-2.0710013536868688E-2</c:v>
                </c:pt>
                <c:pt idx="12">
                  <c:v>-1.7840314895623616E-2</c:v>
                </c:pt>
                <c:pt idx="13">
                  <c:v>-1.4754672717003056E-2</c:v>
                </c:pt>
                <c:pt idx="14">
                  <c:v>-1.0736947718894399E-2</c:v>
                </c:pt>
                <c:pt idx="15">
                  <c:v>-7.8569660520600212E-3</c:v>
                </c:pt>
                <c:pt idx="16">
                  <c:v>-9.2708820705900332E-3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B-4C7B-9A5B-94F265B08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5"/>
        <c:axId val="-316277776"/>
        <c:axId val="-316297360"/>
      </c:barChart>
      <c:catAx>
        <c:axId val="-316277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Grupos de edad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16297360"/>
        <c:crosses val="autoZero"/>
        <c:auto val="1"/>
        <c:lblAlgn val="ctr"/>
        <c:lblOffset val="100"/>
        <c:noMultiLvlLbl val="0"/>
      </c:catAx>
      <c:valAx>
        <c:axId val="-31629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% Población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.0%;[Black]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31627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2</xdr:col>
      <xdr:colOff>1428750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31432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2</xdr:col>
      <xdr:colOff>1428750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31432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4</xdr:col>
      <xdr:colOff>276225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31432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38099</xdr:rowOff>
    </xdr:from>
    <xdr:to>
      <xdr:col>2</xdr:col>
      <xdr:colOff>571500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099"/>
          <a:ext cx="2252230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2</xdr:row>
      <xdr:rowOff>171450</xdr:rowOff>
    </xdr:from>
    <xdr:to>
      <xdr:col>13</xdr:col>
      <xdr:colOff>733424</xdr:colOff>
      <xdr:row>22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48EE5A-8C78-4847-BBB4-CBFDF2F52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Y136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4" sqref="A4"/>
      <selection pane="bottomRight" activeCell="G23" sqref="G23"/>
    </sheetView>
  </sheetViews>
  <sheetFormatPr baseColWidth="10" defaultColWidth="17.28515625" defaultRowHeight="12.75" x14ac:dyDescent="0.2"/>
  <cols>
    <col min="1" max="1" width="9.7109375" style="2" customWidth="1"/>
    <col min="2" max="2" width="17.28515625" style="2"/>
    <col min="3" max="3" width="23.28515625" style="2" customWidth="1"/>
    <col min="4" max="4" width="23.7109375" style="2" customWidth="1"/>
    <col min="5" max="5" width="14.7109375" style="2" customWidth="1"/>
    <col min="6" max="6" width="11.5703125" style="2" bestFit="1" customWidth="1"/>
    <col min="7" max="7" width="11.5703125" style="2" customWidth="1"/>
    <col min="8" max="8" width="11.28515625" style="2" customWidth="1"/>
    <col min="9" max="12" width="11.5703125" style="2" bestFit="1" customWidth="1"/>
    <col min="13" max="13" width="11.28515625" style="2" bestFit="1" customWidth="1"/>
    <col min="14" max="16" width="11.5703125" style="2" bestFit="1" customWidth="1"/>
    <col min="17" max="17" width="11.28515625" style="2" bestFit="1" customWidth="1"/>
    <col min="18" max="19" width="11.5703125" style="2" bestFit="1" customWidth="1"/>
    <col min="20" max="20" width="11.28515625" style="2" bestFit="1" customWidth="1"/>
    <col min="21" max="21" width="10.85546875" style="2" bestFit="1" customWidth="1"/>
    <col min="22" max="25" width="11.5703125" style="2" bestFit="1" customWidth="1"/>
    <col min="26" max="26" width="13.28515625" style="2" bestFit="1" customWidth="1"/>
    <col min="27" max="27" width="13.7109375" style="2" bestFit="1" customWidth="1"/>
    <col min="28" max="28" width="13.28515625" style="2" bestFit="1" customWidth="1"/>
    <col min="29" max="30" width="13.7109375" style="2" bestFit="1" customWidth="1"/>
    <col min="31" max="32" width="13.28515625" style="2" bestFit="1" customWidth="1"/>
    <col min="33" max="34" width="12.85546875" style="2" bestFit="1" customWidth="1"/>
    <col min="35" max="35" width="12.140625" style="2" customWidth="1"/>
    <col min="36" max="36" width="11.5703125" style="2" bestFit="1" customWidth="1"/>
    <col min="37" max="38" width="11.28515625" style="2" bestFit="1" customWidth="1"/>
    <col min="39" max="39" width="10.7109375" style="2" customWidth="1"/>
    <col min="40" max="40" width="11.42578125" style="2" customWidth="1"/>
    <col min="41" max="41" width="11.5703125" style="2" customWidth="1"/>
    <col min="42" max="42" width="13.85546875" style="2" customWidth="1"/>
    <col min="43" max="43" width="14.140625" style="2" customWidth="1"/>
    <col min="44" max="45" width="13.28515625" style="2" bestFit="1" customWidth="1"/>
    <col min="46" max="46" width="13.7109375" style="2" bestFit="1" customWidth="1"/>
    <col min="47" max="47" width="14.140625" style="2" customWidth="1"/>
    <col min="48" max="16384" width="17.28515625" style="2"/>
  </cols>
  <sheetData>
    <row r="4" spans="1:51" ht="20.25" x14ac:dyDescent="0.3">
      <c r="A4" s="30" t="s">
        <v>340</v>
      </c>
    </row>
    <row r="5" spans="1:51" ht="13.5" thickBot="1" x14ac:dyDescent="0.25"/>
    <row r="6" spans="1:51" ht="15.75" customHeight="1" thickBot="1" x14ac:dyDescent="0.25">
      <c r="A6" s="1" t="s">
        <v>341</v>
      </c>
      <c r="C6" s="3"/>
      <c r="F6" s="6" t="s">
        <v>295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9" t="s">
        <v>296</v>
      </c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0"/>
      <c r="AM6" s="91" t="s">
        <v>297</v>
      </c>
      <c r="AN6" s="92"/>
      <c r="AO6" s="93"/>
      <c r="AP6" s="94" t="s">
        <v>298</v>
      </c>
      <c r="AQ6" s="96" t="s">
        <v>299</v>
      </c>
      <c r="AR6" s="99" t="s">
        <v>300</v>
      </c>
      <c r="AS6" s="100"/>
      <c r="AT6" s="101"/>
      <c r="AU6" s="96" t="s">
        <v>301</v>
      </c>
    </row>
    <row r="7" spans="1:51" ht="32.25" customHeight="1" thickBot="1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11" t="s">
        <v>5</v>
      </c>
      <c r="G7" s="12">
        <v>1</v>
      </c>
      <c r="H7" s="13">
        <v>2</v>
      </c>
      <c r="I7" s="13">
        <v>3</v>
      </c>
      <c r="J7" s="14">
        <v>4</v>
      </c>
      <c r="K7" s="13">
        <v>5</v>
      </c>
      <c r="L7" s="13">
        <v>6</v>
      </c>
      <c r="M7" s="12">
        <v>7</v>
      </c>
      <c r="N7" s="13">
        <v>8</v>
      </c>
      <c r="O7" s="14">
        <v>9</v>
      </c>
      <c r="P7" s="13">
        <v>10</v>
      </c>
      <c r="Q7" s="12">
        <v>11</v>
      </c>
      <c r="R7" s="13">
        <v>12</v>
      </c>
      <c r="S7" s="13">
        <v>13</v>
      </c>
      <c r="T7" s="14">
        <v>14</v>
      </c>
      <c r="U7" s="13">
        <v>15</v>
      </c>
      <c r="V7" s="12">
        <v>16</v>
      </c>
      <c r="W7" s="13">
        <v>17</v>
      </c>
      <c r="X7" s="13">
        <v>18</v>
      </c>
      <c r="Y7" s="14">
        <v>19</v>
      </c>
      <c r="Z7" s="15" t="s">
        <v>6</v>
      </c>
      <c r="AA7" s="16" t="s">
        <v>7</v>
      </c>
      <c r="AB7" s="15" t="s">
        <v>8</v>
      </c>
      <c r="AC7" s="16" t="s">
        <v>9</v>
      </c>
      <c r="AD7" s="15" t="s">
        <v>10</v>
      </c>
      <c r="AE7" s="16" t="s">
        <v>11</v>
      </c>
      <c r="AF7" s="15" t="s">
        <v>12</v>
      </c>
      <c r="AG7" s="16" t="s">
        <v>13</v>
      </c>
      <c r="AH7" s="15" t="s">
        <v>14</v>
      </c>
      <c r="AI7" s="16" t="s">
        <v>15</v>
      </c>
      <c r="AJ7" s="15" t="s">
        <v>16</v>
      </c>
      <c r="AK7" s="16" t="s">
        <v>17</v>
      </c>
      <c r="AL7" s="15" t="s">
        <v>18</v>
      </c>
      <c r="AM7" s="83" t="s">
        <v>19</v>
      </c>
      <c r="AN7" s="84" t="s">
        <v>20</v>
      </c>
      <c r="AO7" s="85" t="s">
        <v>21</v>
      </c>
      <c r="AP7" s="95"/>
      <c r="AQ7" s="97"/>
      <c r="AR7" s="20" t="s">
        <v>302</v>
      </c>
      <c r="AS7" s="21" t="s">
        <v>22</v>
      </c>
      <c r="AT7" s="22" t="s">
        <v>23</v>
      </c>
      <c r="AU7" s="98"/>
    </row>
    <row r="8" spans="1:51" ht="27" customHeight="1" x14ac:dyDescent="0.2">
      <c r="A8" s="23" t="s">
        <v>293</v>
      </c>
      <c r="B8" s="24" t="s">
        <v>349</v>
      </c>
      <c r="C8" s="24" t="s">
        <v>349</v>
      </c>
      <c r="D8" s="24" t="s">
        <v>349</v>
      </c>
      <c r="E8" s="73">
        <f t="shared" ref="E8:AU8" si="0">SUM(E9:E132)</f>
        <v>1343023</v>
      </c>
      <c r="F8" s="73">
        <f t="shared" si="0"/>
        <v>22014</v>
      </c>
      <c r="G8" s="73">
        <f t="shared" si="0"/>
        <v>22848</v>
      </c>
      <c r="H8" s="73">
        <f t="shared" si="0"/>
        <v>23186</v>
      </c>
      <c r="I8" s="73">
        <f t="shared" si="0"/>
        <v>23038</v>
      </c>
      <c r="J8" s="73">
        <f t="shared" si="0"/>
        <v>23503</v>
      </c>
      <c r="K8" s="73">
        <f t="shared" si="0"/>
        <v>24039</v>
      </c>
      <c r="L8" s="73">
        <f t="shared" si="0"/>
        <v>25547</v>
      </c>
      <c r="M8" s="73">
        <f t="shared" si="0"/>
        <v>25552</v>
      </c>
      <c r="N8" s="73">
        <f t="shared" si="0"/>
        <v>25543</v>
      </c>
      <c r="O8" s="73">
        <f t="shared" si="0"/>
        <v>24774</v>
      </c>
      <c r="P8" s="73">
        <f t="shared" si="0"/>
        <v>26430</v>
      </c>
      <c r="Q8" s="73">
        <f t="shared" si="0"/>
        <v>26434</v>
      </c>
      <c r="R8" s="73">
        <f t="shared" si="0"/>
        <v>26330</v>
      </c>
      <c r="S8" s="73">
        <f t="shared" si="0"/>
        <v>26049</v>
      </c>
      <c r="T8" s="73">
        <f t="shared" si="0"/>
        <v>25293</v>
      </c>
      <c r="U8" s="73">
        <f t="shared" si="0"/>
        <v>24027</v>
      </c>
      <c r="V8" s="73">
        <f t="shared" si="0"/>
        <v>23672</v>
      </c>
      <c r="W8" s="73">
        <f t="shared" si="0"/>
        <v>23357</v>
      </c>
      <c r="X8" s="73">
        <f t="shared" si="0"/>
        <v>23121</v>
      </c>
      <c r="Y8" s="73">
        <f t="shared" si="0"/>
        <v>22488</v>
      </c>
      <c r="Z8" s="73">
        <f t="shared" si="0"/>
        <v>113276</v>
      </c>
      <c r="AA8" s="73">
        <f t="shared" si="0"/>
        <v>114003</v>
      </c>
      <c r="AB8" s="73">
        <f t="shared" si="0"/>
        <v>111558</v>
      </c>
      <c r="AC8" s="73">
        <f t="shared" si="0"/>
        <v>96357</v>
      </c>
      <c r="AD8" s="73">
        <f t="shared" si="0"/>
        <v>80831</v>
      </c>
      <c r="AE8" s="73">
        <f t="shared" si="0"/>
        <v>72505</v>
      </c>
      <c r="AF8" s="73">
        <f t="shared" si="0"/>
        <v>63337</v>
      </c>
      <c r="AG8" s="73">
        <f t="shared" si="0"/>
        <v>54081</v>
      </c>
      <c r="AH8" s="73">
        <f t="shared" si="0"/>
        <v>45144</v>
      </c>
      <c r="AI8" s="73">
        <f t="shared" si="0"/>
        <v>37130</v>
      </c>
      <c r="AJ8" s="73">
        <f t="shared" si="0"/>
        <v>27111</v>
      </c>
      <c r="AK8" s="73">
        <f t="shared" si="0"/>
        <v>18979</v>
      </c>
      <c r="AL8" s="73">
        <f t="shared" si="0"/>
        <v>21466</v>
      </c>
      <c r="AM8" s="73">
        <f t="shared" si="0"/>
        <v>2264</v>
      </c>
      <c r="AN8" s="73">
        <f t="shared" si="0"/>
        <v>13499</v>
      </c>
      <c r="AO8" s="73">
        <f t="shared" si="0"/>
        <v>12932</v>
      </c>
      <c r="AP8" s="73">
        <f t="shared" si="0"/>
        <v>28973</v>
      </c>
      <c r="AQ8" s="73">
        <f t="shared" si="0"/>
        <v>682973</v>
      </c>
      <c r="AR8" s="73">
        <f t="shared" si="0"/>
        <v>64095</v>
      </c>
      <c r="AS8" s="73">
        <f t="shared" si="0"/>
        <v>57887</v>
      </c>
      <c r="AT8" s="73">
        <f t="shared" si="0"/>
        <v>290847</v>
      </c>
      <c r="AU8" s="73">
        <f t="shared" si="0"/>
        <v>39597</v>
      </c>
    </row>
    <row r="9" spans="1:51" x14ac:dyDescent="0.2">
      <c r="A9" s="71" t="s">
        <v>48</v>
      </c>
      <c r="B9" s="2" t="s">
        <v>49</v>
      </c>
      <c r="C9" s="2" t="s">
        <v>50</v>
      </c>
      <c r="D9" s="2" t="s">
        <v>50</v>
      </c>
      <c r="E9" s="5">
        <f t="shared" ref="E9:E62" si="1">SUM(F9:AL9)</f>
        <v>121323</v>
      </c>
      <c r="F9" s="72">
        <v>2061</v>
      </c>
      <c r="G9" s="72">
        <v>2206</v>
      </c>
      <c r="H9" s="72">
        <v>2403</v>
      </c>
      <c r="I9" s="72">
        <v>2520</v>
      </c>
      <c r="J9" s="72">
        <v>2511</v>
      </c>
      <c r="K9" s="72">
        <v>2410</v>
      </c>
      <c r="L9" s="72">
        <v>1813</v>
      </c>
      <c r="M9" s="72">
        <v>1818</v>
      </c>
      <c r="N9" s="72">
        <v>1820</v>
      </c>
      <c r="O9" s="72">
        <v>1754</v>
      </c>
      <c r="P9" s="72">
        <v>1906</v>
      </c>
      <c r="Q9" s="72">
        <v>1911</v>
      </c>
      <c r="R9" s="72">
        <v>1927</v>
      </c>
      <c r="S9" s="72">
        <v>1997</v>
      </c>
      <c r="T9" s="72">
        <v>1944</v>
      </c>
      <c r="U9" s="72">
        <v>1946</v>
      </c>
      <c r="V9" s="72">
        <v>1984</v>
      </c>
      <c r="W9" s="72">
        <v>2015</v>
      </c>
      <c r="X9" s="72">
        <v>2022</v>
      </c>
      <c r="Y9" s="72">
        <v>1999</v>
      </c>
      <c r="Z9" s="72">
        <v>10346</v>
      </c>
      <c r="AA9" s="72">
        <v>10226</v>
      </c>
      <c r="AB9" s="72">
        <v>10447</v>
      </c>
      <c r="AC9" s="72">
        <v>8647</v>
      </c>
      <c r="AD9" s="72">
        <v>7343</v>
      </c>
      <c r="AE9" s="72">
        <v>7106</v>
      </c>
      <c r="AF9" s="72">
        <v>6563</v>
      </c>
      <c r="AG9" s="72">
        <v>5430</v>
      </c>
      <c r="AH9" s="72">
        <v>4296</v>
      </c>
      <c r="AI9" s="72">
        <v>3427</v>
      </c>
      <c r="AJ9" s="72">
        <v>2416</v>
      </c>
      <c r="AK9" s="72">
        <v>1810</v>
      </c>
      <c r="AL9" s="72">
        <v>2299</v>
      </c>
      <c r="AM9" s="78">
        <v>164</v>
      </c>
      <c r="AN9" s="72">
        <v>961</v>
      </c>
      <c r="AO9" s="79">
        <v>921</v>
      </c>
      <c r="AP9" s="72">
        <v>2020</v>
      </c>
      <c r="AQ9" s="80">
        <v>58991</v>
      </c>
      <c r="AR9" s="72">
        <v>4479</v>
      </c>
      <c r="AS9" s="72">
        <v>4804</v>
      </c>
      <c r="AT9" s="72">
        <v>26179</v>
      </c>
      <c r="AU9" s="80">
        <v>2726</v>
      </c>
      <c r="AV9" s="86"/>
      <c r="AW9" s="86"/>
      <c r="AY9" s="5"/>
    </row>
    <row r="10" spans="1:51" x14ac:dyDescent="0.2">
      <c r="A10" s="71" t="s">
        <v>51</v>
      </c>
      <c r="B10" s="2" t="s">
        <v>49</v>
      </c>
      <c r="C10" s="2" t="s">
        <v>50</v>
      </c>
      <c r="D10" s="2" t="s">
        <v>52</v>
      </c>
      <c r="E10" s="5">
        <f t="shared" si="1"/>
        <v>1275</v>
      </c>
      <c r="F10" s="72">
        <v>2</v>
      </c>
      <c r="G10" s="72">
        <v>4</v>
      </c>
      <c r="H10" s="72">
        <v>1</v>
      </c>
      <c r="I10" s="72">
        <v>1</v>
      </c>
      <c r="J10" s="72">
        <v>1</v>
      </c>
      <c r="K10" s="72">
        <v>2</v>
      </c>
      <c r="L10" s="72">
        <v>22</v>
      </c>
      <c r="M10" s="72">
        <v>22</v>
      </c>
      <c r="N10" s="72">
        <v>21</v>
      </c>
      <c r="O10" s="72">
        <v>18</v>
      </c>
      <c r="P10" s="72">
        <v>22</v>
      </c>
      <c r="Q10" s="72">
        <v>21</v>
      </c>
      <c r="R10" s="72">
        <v>20</v>
      </c>
      <c r="S10" s="72">
        <v>20</v>
      </c>
      <c r="T10" s="72">
        <v>12</v>
      </c>
      <c r="U10" s="72">
        <v>14</v>
      </c>
      <c r="V10" s="72">
        <v>13</v>
      </c>
      <c r="W10" s="72">
        <v>16</v>
      </c>
      <c r="X10" s="72">
        <v>19</v>
      </c>
      <c r="Y10" s="72">
        <v>25</v>
      </c>
      <c r="Z10" s="72">
        <v>136</v>
      </c>
      <c r="AA10" s="72">
        <v>83</v>
      </c>
      <c r="AB10" s="72">
        <v>85</v>
      </c>
      <c r="AC10" s="72">
        <v>85</v>
      </c>
      <c r="AD10" s="72">
        <v>92</v>
      </c>
      <c r="AE10" s="72">
        <v>67</v>
      </c>
      <c r="AF10" s="72">
        <v>61</v>
      </c>
      <c r="AG10" s="72">
        <v>99</v>
      </c>
      <c r="AH10" s="72">
        <v>71</v>
      </c>
      <c r="AI10" s="72">
        <v>60</v>
      </c>
      <c r="AJ10" s="72">
        <v>54</v>
      </c>
      <c r="AK10" s="72">
        <v>52</v>
      </c>
      <c r="AL10" s="72">
        <v>54</v>
      </c>
      <c r="AM10" s="78">
        <v>1</v>
      </c>
      <c r="AN10" s="72">
        <v>7</v>
      </c>
      <c r="AO10" s="79">
        <v>4</v>
      </c>
      <c r="AP10" s="72">
        <v>17</v>
      </c>
      <c r="AQ10" s="80">
        <v>700</v>
      </c>
      <c r="AR10" s="72">
        <v>47</v>
      </c>
      <c r="AS10" s="72">
        <v>43</v>
      </c>
      <c r="AT10" s="72">
        <v>281</v>
      </c>
      <c r="AU10" s="80">
        <v>20</v>
      </c>
      <c r="AV10" s="86"/>
      <c r="AW10" s="86"/>
      <c r="AY10" s="5"/>
    </row>
    <row r="11" spans="1:51" x14ac:dyDescent="0.2">
      <c r="A11" s="71" t="s">
        <v>53</v>
      </c>
      <c r="B11" s="2" t="s">
        <v>49</v>
      </c>
      <c r="C11" s="2" t="s">
        <v>50</v>
      </c>
      <c r="D11" s="2" t="s">
        <v>54</v>
      </c>
      <c r="E11" s="5">
        <f t="shared" si="1"/>
        <v>891</v>
      </c>
      <c r="F11" s="72">
        <v>10</v>
      </c>
      <c r="G11" s="72">
        <v>4</v>
      </c>
      <c r="H11" s="72">
        <v>9</v>
      </c>
      <c r="I11" s="72">
        <v>17</v>
      </c>
      <c r="J11" s="72">
        <v>16</v>
      </c>
      <c r="K11" s="72">
        <v>9</v>
      </c>
      <c r="L11" s="72">
        <v>17</v>
      </c>
      <c r="M11" s="72">
        <v>17</v>
      </c>
      <c r="N11" s="72">
        <v>17</v>
      </c>
      <c r="O11" s="72">
        <v>16</v>
      </c>
      <c r="P11" s="72">
        <v>16</v>
      </c>
      <c r="Q11" s="72">
        <v>18</v>
      </c>
      <c r="R11" s="72">
        <v>18</v>
      </c>
      <c r="S11" s="72">
        <v>16</v>
      </c>
      <c r="T11" s="72">
        <v>11</v>
      </c>
      <c r="U11" s="72">
        <v>12</v>
      </c>
      <c r="V11" s="72">
        <v>9</v>
      </c>
      <c r="W11" s="72">
        <v>10</v>
      </c>
      <c r="X11" s="72">
        <v>9</v>
      </c>
      <c r="Y11" s="72">
        <v>5</v>
      </c>
      <c r="Z11" s="72">
        <v>30</v>
      </c>
      <c r="AA11" s="72">
        <v>35</v>
      </c>
      <c r="AB11" s="72">
        <v>48</v>
      </c>
      <c r="AC11" s="72">
        <v>46</v>
      </c>
      <c r="AD11" s="72">
        <v>40</v>
      </c>
      <c r="AE11" s="72">
        <v>39</v>
      </c>
      <c r="AF11" s="72">
        <v>39</v>
      </c>
      <c r="AG11" s="72">
        <v>61</v>
      </c>
      <c r="AH11" s="72">
        <v>73</v>
      </c>
      <c r="AI11" s="72">
        <v>78</v>
      </c>
      <c r="AJ11" s="72">
        <v>59</v>
      </c>
      <c r="AK11" s="72">
        <v>36</v>
      </c>
      <c r="AL11" s="72">
        <v>51</v>
      </c>
      <c r="AM11" s="78">
        <v>1</v>
      </c>
      <c r="AN11" s="72">
        <v>8</v>
      </c>
      <c r="AO11" s="79">
        <v>6</v>
      </c>
      <c r="AP11" s="72">
        <v>22</v>
      </c>
      <c r="AQ11" s="80">
        <v>470</v>
      </c>
      <c r="AR11" s="72">
        <v>36</v>
      </c>
      <c r="AS11" s="72">
        <v>22</v>
      </c>
      <c r="AT11" s="72">
        <v>116</v>
      </c>
      <c r="AU11" s="80">
        <v>27</v>
      </c>
      <c r="AV11" s="86"/>
      <c r="AW11" s="86"/>
      <c r="AY11" s="5"/>
    </row>
    <row r="12" spans="1:51" x14ac:dyDescent="0.2">
      <c r="A12" s="71" t="s">
        <v>55</v>
      </c>
      <c r="B12" s="2" t="s">
        <v>49</v>
      </c>
      <c r="C12" s="2" t="s">
        <v>50</v>
      </c>
      <c r="D12" s="2" t="s">
        <v>56</v>
      </c>
      <c r="E12" s="5">
        <f t="shared" si="1"/>
        <v>974</v>
      </c>
      <c r="F12" s="72">
        <v>10</v>
      </c>
      <c r="G12" s="72">
        <v>7</v>
      </c>
      <c r="H12" s="72">
        <v>11</v>
      </c>
      <c r="I12" s="72">
        <v>11</v>
      </c>
      <c r="J12" s="72">
        <v>9</v>
      </c>
      <c r="K12" s="72">
        <v>12</v>
      </c>
      <c r="L12" s="72">
        <v>14</v>
      </c>
      <c r="M12" s="72">
        <v>12</v>
      </c>
      <c r="N12" s="72">
        <v>15</v>
      </c>
      <c r="O12" s="72">
        <v>18</v>
      </c>
      <c r="P12" s="72">
        <v>15</v>
      </c>
      <c r="Q12" s="72">
        <v>18</v>
      </c>
      <c r="R12" s="72">
        <v>18</v>
      </c>
      <c r="S12" s="72">
        <v>15</v>
      </c>
      <c r="T12" s="72">
        <v>15</v>
      </c>
      <c r="U12" s="72">
        <v>14</v>
      </c>
      <c r="V12" s="72">
        <v>13</v>
      </c>
      <c r="W12" s="72">
        <v>12</v>
      </c>
      <c r="X12" s="72">
        <v>12</v>
      </c>
      <c r="Y12" s="72">
        <v>13</v>
      </c>
      <c r="Z12" s="72">
        <v>55</v>
      </c>
      <c r="AA12" s="72">
        <v>47</v>
      </c>
      <c r="AB12" s="72">
        <v>40</v>
      </c>
      <c r="AC12" s="72">
        <v>45</v>
      </c>
      <c r="AD12" s="72">
        <v>50</v>
      </c>
      <c r="AE12" s="72">
        <v>58</v>
      </c>
      <c r="AF12" s="72">
        <v>54</v>
      </c>
      <c r="AG12" s="72">
        <v>78</v>
      </c>
      <c r="AH12" s="72">
        <v>68</v>
      </c>
      <c r="AI12" s="72">
        <v>63</v>
      </c>
      <c r="AJ12" s="72">
        <v>56</v>
      </c>
      <c r="AK12" s="72">
        <v>43</v>
      </c>
      <c r="AL12" s="72">
        <v>53</v>
      </c>
      <c r="AM12" s="78">
        <v>1</v>
      </c>
      <c r="AN12" s="72">
        <v>11</v>
      </c>
      <c r="AO12" s="79">
        <v>4</v>
      </c>
      <c r="AP12" s="72">
        <v>23</v>
      </c>
      <c r="AQ12" s="80">
        <v>510</v>
      </c>
      <c r="AR12" s="72">
        <v>39</v>
      </c>
      <c r="AS12" s="72">
        <v>31</v>
      </c>
      <c r="AT12" s="72">
        <v>144</v>
      </c>
      <c r="AU12" s="80">
        <v>26</v>
      </c>
      <c r="AV12" s="86"/>
      <c r="AW12" s="86"/>
      <c r="AY12" s="5"/>
    </row>
    <row r="13" spans="1:51" x14ac:dyDescent="0.2">
      <c r="A13" s="71" t="s">
        <v>57</v>
      </c>
      <c r="B13" s="2" t="s">
        <v>49</v>
      </c>
      <c r="C13" s="2" t="s">
        <v>50</v>
      </c>
      <c r="D13" s="2" t="s">
        <v>58</v>
      </c>
      <c r="E13" s="5">
        <f t="shared" si="1"/>
        <v>87929</v>
      </c>
      <c r="F13" s="72">
        <v>1880</v>
      </c>
      <c r="G13" s="72">
        <v>1977</v>
      </c>
      <c r="H13" s="72">
        <v>1842</v>
      </c>
      <c r="I13" s="72">
        <v>1903</v>
      </c>
      <c r="J13" s="72">
        <v>1993</v>
      </c>
      <c r="K13" s="72">
        <v>1933</v>
      </c>
      <c r="L13" s="72">
        <v>1548</v>
      </c>
      <c r="M13" s="72">
        <v>1556</v>
      </c>
      <c r="N13" s="72">
        <v>1567</v>
      </c>
      <c r="O13" s="72">
        <v>1536</v>
      </c>
      <c r="P13" s="72">
        <v>1654</v>
      </c>
      <c r="Q13" s="72">
        <v>1673</v>
      </c>
      <c r="R13" s="72">
        <v>1690</v>
      </c>
      <c r="S13" s="72">
        <v>1703</v>
      </c>
      <c r="T13" s="72">
        <v>1689</v>
      </c>
      <c r="U13" s="72">
        <v>1632</v>
      </c>
      <c r="V13" s="72">
        <v>1636</v>
      </c>
      <c r="W13" s="72">
        <v>1640</v>
      </c>
      <c r="X13" s="72">
        <v>1642</v>
      </c>
      <c r="Y13" s="72">
        <v>1607</v>
      </c>
      <c r="Z13" s="72">
        <v>8121</v>
      </c>
      <c r="AA13" s="72">
        <v>7654</v>
      </c>
      <c r="AB13" s="72">
        <v>7195</v>
      </c>
      <c r="AC13" s="72">
        <v>6062</v>
      </c>
      <c r="AD13" s="72">
        <v>5062</v>
      </c>
      <c r="AE13" s="72">
        <v>4441</v>
      </c>
      <c r="AF13" s="72">
        <v>3895</v>
      </c>
      <c r="AG13" s="72">
        <v>3246</v>
      </c>
      <c r="AH13" s="72">
        <v>2476</v>
      </c>
      <c r="AI13" s="72">
        <v>2036</v>
      </c>
      <c r="AJ13" s="72">
        <v>1358</v>
      </c>
      <c r="AK13" s="72">
        <v>1027</v>
      </c>
      <c r="AL13" s="72">
        <v>1055</v>
      </c>
      <c r="AM13" s="78">
        <v>144</v>
      </c>
      <c r="AN13" s="72">
        <v>823</v>
      </c>
      <c r="AO13" s="79">
        <v>843</v>
      </c>
      <c r="AP13" s="72">
        <v>1790</v>
      </c>
      <c r="AQ13" s="80">
        <v>42663</v>
      </c>
      <c r="AR13" s="72">
        <v>4139</v>
      </c>
      <c r="AS13" s="72">
        <v>3916</v>
      </c>
      <c r="AT13" s="72">
        <v>18868</v>
      </c>
      <c r="AU13" s="80">
        <v>2449</v>
      </c>
      <c r="AV13" s="86"/>
      <c r="AW13" s="86"/>
      <c r="AY13" s="5"/>
    </row>
    <row r="14" spans="1:51" x14ac:dyDescent="0.2">
      <c r="A14" s="71" t="s">
        <v>59</v>
      </c>
      <c r="B14" s="2" t="s">
        <v>49</v>
      </c>
      <c r="C14" s="2" t="s">
        <v>50</v>
      </c>
      <c r="D14" s="2" t="s">
        <v>60</v>
      </c>
      <c r="E14" s="5">
        <f t="shared" si="1"/>
        <v>1380</v>
      </c>
      <c r="F14" s="72">
        <v>14</v>
      </c>
      <c r="G14" s="72">
        <v>16</v>
      </c>
      <c r="H14" s="72">
        <v>14</v>
      </c>
      <c r="I14" s="72">
        <v>17</v>
      </c>
      <c r="J14" s="72">
        <v>23</v>
      </c>
      <c r="K14" s="72">
        <v>11</v>
      </c>
      <c r="L14" s="72">
        <v>24</v>
      </c>
      <c r="M14" s="72">
        <v>24</v>
      </c>
      <c r="N14" s="72">
        <v>24</v>
      </c>
      <c r="O14" s="72">
        <v>23</v>
      </c>
      <c r="P14" s="72">
        <v>23</v>
      </c>
      <c r="Q14" s="72">
        <v>23</v>
      </c>
      <c r="R14" s="72">
        <v>23</v>
      </c>
      <c r="S14" s="72">
        <v>22</v>
      </c>
      <c r="T14" s="72">
        <v>22</v>
      </c>
      <c r="U14" s="72">
        <v>17</v>
      </c>
      <c r="V14" s="72">
        <v>16</v>
      </c>
      <c r="W14" s="72">
        <v>15</v>
      </c>
      <c r="X14" s="72">
        <v>14</v>
      </c>
      <c r="Y14" s="72">
        <v>22</v>
      </c>
      <c r="Z14" s="72">
        <v>69</v>
      </c>
      <c r="AA14" s="72">
        <v>61</v>
      </c>
      <c r="AB14" s="72">
        <v>63</v>
      </c>
      <c r="AC14" s="72">
        <v>67</v>
      </c>
      <c r="AD14" s="72">
        <v>76</v>
      </c>
      <c r="AE14" s="72">
        <v>81</v>
      </c>
      <c r="AF14" s="72">
        <v>71</v>
      </c>
      <c r="AG14" s="72">
        <v>111</v>
      </c>
      <c r="AH14" s="72">
        <v>93</v>
      </c>
      <c r="AI14" s="72">
        <v>81</v>
      </c>
      <c r="AJ14" s="72">
        <v>80</v>
      </c>
      <c r="AK14" s="72">
        <v>71</v>
      </c>
      <c r="AL14" s="72">
        <v>69</v>
      </c>
      <c r="AM14" s="78">
        <v>2</v>
      </c>
      <c r="AN14" s="72">
        <v>11</v>
      </c>
      <c r="AO14" s="79">
        <v>14</v>
      </c>
      <c r="AP14" s="72">
        <v>30</v>
      </c>
      <c r="AQ14" s="80">
        <v>721</v>
      </c>
      <c r="AR14" s="72">
        <v>56</v>
      </c>
      <c r="AS14" s="72">
        <v>41</v>
      </c>
      <c r="AT14" s="72">
        <v>198</v>
      </c>
      <c r="AU14" s="80">
        <v>45</v>
      </c>
      <c r="AV14" s="86"/>
      <c r="AW14" s="86"/>
      <c r="AY14" s="5"/>
    </row>
    <row r="15" spans="1:51" x14ac:dyDescent="0.2">
      <c r="A15" s="71" t="s">
        <v>61</v>
      </c>
      <c r="B15" s="2" t="s">
        <v>49</v>
      </c>
      <c r="C15" s="2" t="s">
        <v>50</v>
      </c>
      <c r="D15" s="2" t="s">
        <v>62</v>
      </c>
      <c r="E15" s="5">
        <f t="shared" si="1"/>
        <v>1841</v>
      </c>
      <c r="F15" s="72">
        <v>26</v>
      </c>
      <c r="G15" s="72">
        <v>42</v>
      </c>
      <c r="H15" s="72">
        <v>36</v>
      </c>
      <c r="I15" s="72">
        <v>35</v>
      </c>
      <c r="J15" s="72">
        <v>39</v>
      </c>
      <c r="K15" s="72">
        <v>42</v>
      </c>
      <c r="L15" s="72">
        <v>30</v>
      </c>
      <c r="M15" s="72">
        <v>31</v>
      </c>
      <c r="N15" s="72">
        <v>32</v>
      </c>
      <c r="O15" s="72">
        <v>29</v>
      </c>
      <c r="P15" s="72">
        <v>36</v>
      </c>
      <c r="Q15" s="72">
        <v>38</v>
      </c>
      <c r="R15" s="72">
        <v>39</v>
      </c>
      <c r="S15" s="72">
        <v>38</v>
      </c>
      <c r="T15" s="72">
        <v>32</v>
      </c>
      <c r="U15" s="72">
        <v>31</v>
      </c>
      <c r="V15" s="72">
        <v>30</v>
      </c>
      <c r="W15" s="72">
        <v>28</v>
      </c>
      <c r="X15" s="72">
        <v>28</v>
      </c>
      <c r="Y15" s="72">
        <v>21</v>
      </c>
      <c r="Z15" s="72">
        <v>120</v>
      </c>
      <c r="AA15" s="72">
        <v>127</v>
      </c>
      <c r="AB15" s="72">
        <v>122</v>
      </c>
      <c r="AC15" s="72">
        <v>128</v>
      </c>
      <c r="AD15" s="72">
        <v>104</v>
      </c>
      <c r="AE15" s="72">
        <v>94</v>
      </c>
      <c r="AF15" s="72">
        <v>63</v>
      </c>
      <c r="AG15" s="72">
        <v>102</v>
      </c>
      <c r="AH15" s="72">
        <v>86</v>
      </c>
      <c r="AI15" s="72">
        <v>76</v>
      </c>
      <c r="AJ15" s="72">
        <v>55</v>
      </c>
      <c r="AK15" s="72">
        <v>48</v>
      </c>
      <c r="AL15" s="72">
        <v>53</v>
      </c>
      <c r="AM15" s="78">
        <v>3</v>
      </c>
      <c r="AN15" s="72">
        <v>21</v>
      </c>
      <c r="AO15" s="79">
        <v>15</v>
      </c>
      <c r="AP15" s="72">
        <v>44</v>
      </c>
      <c r="AQ15" s="80">
        <v>913</v>
      </c>
      <c r="AR15" s="72">
        <v>90</v>
      </c>
      <c r="AS15" s="72">
        <v>67</v>
      </c>
      <c r="AT15" s="72">
        <v>346</v>
      </c>
      <c r="AU15" s="80">
        <v>58</v>
      </c>
      <c r="AV15" s="86"/>
      <c r="AW15" s="86"/>
      <c r="AY15" s="5"/>
    </row>
    <row r="16" spans="1:51" x14ac:dyDescent="0.2">
      <c r="A16" s="71" t="s">
        <v>63</v>
      </c>
      <c r="B16" s="2" t="s">
        <v>49</v>
      </c>
      <c r="C16" s="2" t="s">
        <v>50</v>
      </c>
      <c r="D16" s="2" t="s">
        <v>36</v>
      </c>
      <c r="E16" s="5">
        <f t="shared" si="1"/>
        <v>2030</v>
      </c>
      <c r="F16" s="72">
        <v>12</v>
      </c>
      <c r="G16" s="72">
        <v>10</v>
      </c>
      <c r="H16" s="72">
        <v>17</v>
      </c>
      <c r="I16" s="72">
        <v>13</v>
      </c>
      <c r="J16" s="72">
        <v>13</v>
      </c>
      <c r="K16" s="72">
        <v>16</v>
      </c>
      <c r="L16" s="72">
        <v>23</v>
      </c>
      <c r="M16" s="72">
        <v>24</v>
      </c>
      <c r="N16" s="72">
        <v>26</v>
      </c>
      <c r="O16" s="72">
        <v>25</v>
      </c>
      <c r="P16" s="72">
        <v>31</v>
      </c>
      <c r="Q16" s="72">
        <v>35</v>
      </c>
      <c r="R16" s="72">
        <v>34</v>
      </c>
      <c r="S16" s="72">
        <v>33</v>
      </c>
      <c r="T16" s="72">
        <v>36</v>
      </c>
      <c r="U16" s="72">
        <v>29</v>
      </c>
      <c r="V16" s="72">
        <v>25</v>
      </c>
      <c r="W16" s="72">
        <v>25</v>
      </c>
      <c r="X16" s="72">
        <v>26</v>
      </c>
      <c r="Y16" s="72">
        <v>23</v>
      </c>
      <c r="Z16" s="72">
        <v>131</v>
      </c>
      <c r="AA16" s="72">
        <v>126</v>
      </c>
      <c r="AB16" s="72">
        <v>129</v>
      </c>
      <c r="AC16" s="72">
        <v>130</v>
      </c>
      <c r="AD16" s="72">
        <v>121</v>
      </c>
      <c r="AE16" s="72">
        <v>107</v>
      </c>
      <c r="AF16" s="72">
        <v>129</v>
      </c>
      <c r="AG16" s="72">
        <v>120</v>
      </c>
      <c r="AH16" s="72">
        <v>134</v>
      </c>
      <c r="AI16" s="72">
        <v>133</v>
      </c>
      <c r="AJ16" s="72">
        <v>118</v>
      </c>
      <c r="AK16" s="72">
        <v>84</v>
      </c>
      <c r="AL16" s="72">
        <v>92</v>
      </c>
      <c r="AM16" s="78">
        <v>8</v>
      </c>
      <c r="AN16" s="72">
        <v>18</v>
      </c>
      <c r="AO16" s="79">
        <v>20</v>
      </c>
      <c r="AP16" s="72">
        <v>44</v>
      </c>
      <c r="AQ16" s="80">
        <v>1099</v>
      </c>
      <c r="AR16" s="72">
        <v>84</v>
      </c>
      <c r="AS16" s="72">
        <v>61</v>
      </c>
      <c r="AT16" s="72">
        <v>389</v>
      </c>
      <c r="AU16" s="80">
        <v>67</v>
      </c>
      <c r="AV16" s="86"/>
      <c r="AW16" s="86"/>
      <c r="AY16" s="5"/>
    </row>
    <row r="17" spans="1:51" x14ac:dyDescent="0.2">
      <c r="A17" s="71" t="s">
        <v>64</v>
      </c>
      <c r="B17" s="2" t="s">
        <v>49</v>
      </c>
      <c r="C17" s="2" t="s">
        <v>50</v>
      </c>
      <c r="D17" s="2" t="s">
        <v>65</v>
      </c>
      <c r="E17" s="5">
        <f t="shared" si="1"/>
        <v>2190</v>
      </c>
      <c r="F17" s="72">
        <v>23</v>
      </c>
      <c r="G17" s="72">
        <v>24</v>
      </c>
      <c r="H17" s="72">
        <v>30</v>
      </c>
      <c r="I17" s="72">
        <v>37</v>
      </c>
      <c r="J17" s="72">
        <v>39</v>
      </c>
      <c r="K17" s="72">
        <v>31</v>
      </c>
      <c r="L17" s="72">
        <v>43</v>
      </c>
      <c r="M17" s="72">
        <v>44</v>
      </c>
      <c r="N17" s="72">
        <v>46</v>
      </c>
      <c r="O17" s="72">
        <v>44</v>
      </c>
      <c r="P17" s="72">
        <v>52</v>
      </c>
      <c r="Q17" s="72">
        <v>54</v>
      </c>
      <c r="R17" s="72">
        <v>54</v>
      </c>
      <c r="S17" s="72">
        <v>53</v>
      </c>
      <c r="T17" s="72">
        <v>43</v>
      </c>
      <c r="U17" s="72">
        <v>42</v>
      </c>
      <c r="V17" s="72">
        <v>37</v>
      </c>
      <c r="W17" s="72">
        <v>31</v>
      </c>
      <c r="X17" s="72">
        <v>32</v>
      </c>
      <c r="Y17" s="72">
        <v>31</v>
      </c>
      <c r="Z17" s="72">
        <v>151</v>
      </c>
      <c r="AA17" s="72">
        <v>133</v>
      </c>
      <c r="AB17" s="72">
        <v>174</v>
      </c>
      <c r="AC17" s="72">
        <v>166</v>
      </c>
      <c r="AD17" s="72">
        <v>129</v>
      </c>
      <c r="AE17" s="72">
        <v>99</v>
      </c>
      <c r="AF17" s="72">
        <v>88</v>
      </c>
      <c r="AG17" s="72">
        <v>99</v>
      </c>
      <c r="AH17" s="72">
        <v>91</v>
      </c>
      <c r="AI17" s="72">
        <v>97</v>
      </c>
      <c r="AJ17" s="72">
        <v>75</v>
      </c>
      <c r="AK17" s="72">
        <v>55</v>
      </c>
      <c r="AL17" s="72">
        <v>43</v>
      </c>
      <c r="AM17" s="78">
        <v>5</v>
      </c>
      <c r="AN17" s="72">
        <v>23</v>
      </c>
      <c r="AO17" s="79">
        <v>28</v>
      </c>
      <c r="AP17" s="72">
        <v>62</v>
      </c>
      <c r="AQ17" s="80">
        <v>1136</v>
      </c>
      <c r="AR17" s="72">
        <v>126</v>
      </c>
      <c r="AS17" s="72">
        <v>86</v>
      </c>
      <c r="AT17" s="72">
        <v>398</v>
      </c>
      <c r="AU17" s="80">
        <v>87</v>
      </c>
      <c r="AV17" s="86"/>
      <c r="AW17" s="86"/>
      <c r="AY17" s="5"/>
    </row>
    <row r="18" spans="1:51" x14ac:dyDescent="0.2">
      <c r="A18" s="71" t="s">
        <v>66</v>
      </c>
      <c r="B18" s="2" t="s">
        <v>49</v>
      </c>
      <c r="C18" s="2" t="s">
        <v>50</v>
      </c>
      <c r="D18" s="2" t="s">
        <v>67</v>
      </c>
      <c r="E18" s="5">
        <f t="shared" si="1"/>
        <v>165106</v>
      </c>
      <c r="F18" s="72">
        <v>2579</v>
      </c>
      <c r="G18" s="72">
        <v>2998</v>
      </c>
      <c r="H18" s="72">
        <v>2934</v>
      </c>
      <c r="I18" s="72">
        <v>2941</v>
      </c>
      <c r="J18" s="72">
        <v>2849</v>
      </c>
      <c r="K18" s="72">
        <v>2802</v>
      </c>
      <c r="L18" s="72">
        <v>2398</v>
      </c>
      <c r="M18" s="72">
        <v>2394</v>
      </c>
      <c r="N18" s="72">
        <v>2402</v>
      </c>
      <c r="O18" s="72">
        <v>2340</v>
      </c>
      <c r="P18" s="72">
        <v>2526</v>
      </c>
      <c r="Q18" s="72">
        <v>2556</v>
      </c>
      <c r="R18" s="72">
        <v>2596</v>
      </c>
      <c r="S18" s="72">
        <v>2653</v>
      </c>
      <c r="T18" s="72">
        <v>2681</v>
      </c>
      <c r="U18" s="72">
        <v>2639</v>
      </c>
      <c r="V18" s="72">
        <v>2701</v>
      </c>
      <c r="W18" s="72">
        <v>2753</v>
      </c>
      <c r="X18" s="72">
        <v>2797</v>
      </c>
      <c r="Y18" s="72">
        <v>2772</v>
      </c>
      <c r="Z18" s="72">
        <v>14527</v>
      </c>
      <c r="AA18" s="72">
        <v>14376</v>
      </c>
      <c r="AB18" s="72">
        <v>14689</v>
      </c>
      <c r="AC18" s="72">
        <v>11688</v>
      </c>
      <c r="AD18" s="72">
        <v>10058</v>
      </c>
      <c r="AE18" s="72">
        <v>9241</v>
      </c>
      <c r="AF18" s="72">
        <v>8988</v>
      </c>
      <c r="AG18" s="72">
        <v>7852</v>
      </c>
      <c r="AH18" s="72">
        <v>6534</v>
      </c>
      <c r="AI18" s="72">
        <v>5104</v>
      </c>
      <c r="AJ18" s="72">
        <v>3658</v>
      </c>
      <c r="AK18" s="72">
        <v>2292</v>
      </c>
      <c r="AL18" s="72">
        <v>2788</v>
      </c>
      <c r="AM18" s="78">
        <v>238</v>
      </c>
      <c r="AN18" s="72">
        <v>1336</v>
      </c>
      <c r="AO18" s="79">
        <v>1408</v>
      </c>
      <c r="AP18" s="72">
        <v>2941</v>
      </c>
      <c r="AQ18" s="80">
        <v>84956</v>
      </c>
      <c r="AR18" s="72">
        <v>6364</v>
      </c>
      <c r="AS18" s="72">
        <v>6853</v>
      </c>
      <c r="AT18" s="72">
        <v>38956</v>
      </c>
      <c r="AU18" s="80">
        <v>4063</v>
      </c>
      <c r="AV18" s="86"/>
      <c r="AW18" s="86"/>
      <c r="AY18" s="5"/>
    </row>
    <row r="19" spans="1:51" x14ac:dyDescent="0.2">
      <c r="A19" s="71" t="s">
        <v>68</v>
      </c>
      <c r="B19" s="2" t="s">
        <v>49</v>
      </c>
      <c r="C19" s="2" t="s">
        <v>50</v>
      </c>
      <c r="D19" s="2" t="s">
        <v>69</v>
      </c>
      <c r="E19" s="5">
        <f t="shared" si="1"/>
        <v>1289</v>
      </c>
      <c r="F19" s="72">
        <v>18</v>
      </c>
      <c r="G19" s="72">
        <v>19</v>
      </c>
      <c r="H19" s="72">
        <v>17</v>
      </c>
      <c r="I19" s="72">
        <v>13</v>
      </c>
      <c r="J19" s="72">
        <v>22</v>
      </c>
      <c r="K19" s="72">
        <v>20</v>
      </c>
      <c r="L19" s="72">
        <v>23</v>
      </c>
      <c r="M19" s="72">
        <v>21</v>
      </c>
      <c r="N19" s="72">
        <v>24</v>
      </c>
      <c r="O19" s="72">
        <v>24</v>
      </c>
      <c r="P19" s="72">
        <v>26</v>
      </c>
      <c r="Q19" s="72">
        <v>27</v>
      </c>
      <c r="R19" s="72">
        <v>27</v>
      </c>
      <c r="S19" s="72">
        <v>26</v>
      </c>
      <c r="T19" s="72">
        <v>25</v>
      </c>
      <c r="U19" s="72">
        <v>22</v>
      </c>
      <c r="V19" s="72">
        <v>20</v>
      </c>
      <c r="W19" s="72">
        <v>18</v>
      </c>
      <c r="X19" s="72">
        <v>17</v>
      </c>
      <c r="Y19" s="72">
        <v>15</v>
      </c>
      <c r="Z19" s="72">
        <v>76</v>
      </c>
      <c r="AA19" s="72">
        <v>60</v>
      </c>
      <c r="AB19" s="72">
        <v>70</v>
      </c>
      <c r="AC19" s="72">
        <v>73</v>
      </c>
      <c r="AD19" s="72">
        <v>74</v>
      </c>
      <c r="AE19" s="72">
        <v>60</v>
      </c>
      <c r="AF19" s="72">
        <v>74</v>
      </c>
      <c r="AG19" s="72">
        <v>55</v>
      </c>
      <c r="AH19" s="72">
        <v>76</v>
      </c>
      <c r="AI19" s="72">
        <v>61</v>
      </c>
      <c r="AJ19" s="72">
        <v>68</v>
      </c>
      <c r="AK19" s="72">
        <v>51</v>
      </c>
      <c r="AL19" s="72">
        <v>67</v>
      </c>
      <c r="AM19" s="78">
        <v>2</v>
      </c>
      <c r="AN19" s="72">
        <v>12</v>
      </c>
      <c r="AO19" s="79">
        <v>11</v>
      </c>
      <c r="AP19" s="72">
        <v>33</v>
      </c>
      <c r="AQ19" s="80">
        <v>684</v>
      </c>
      <c r="AR19" s="72">
        <v>69</v>
      </c>
      <c r="AS19" s="72">
        <v>48</v>
      </c>
      <c r="AT19" s="72">
        <v>206</v>
      </c>
      <c r="AU19" s="80">
        <v>47</v>
      </c>
      <c r="AV19" s="86"/>
      <c r="AW19" s="86"/>
      <c r="AY19" s="5"/>
    </row>
    <row r="20" spans="1:51" x14ac:dyDescent="0.2">
      <c r="A20" s="71" t="s">
        <v>70</v>
      </c>
      <c r="B20" s="2" t="s">
        <v>49</v>
      </c>
      <c r="C20" s="2" t="s">
        <v>50</v>
      </c>
      <c r="D20" s="2" t="s">
        <v>71</v>
      </c>
      <c r="E20" s="5">
        <f t="shared" si="1"/>
        <v>4561</v>
      </c>
      <c r="F20" s="72">
        <v>87</v>
      </c>
      <c r="G20" s="72">
        <v>99</v>
      </c>
      <c r="H20" s="72">
        <v>88</v>
      </c>
      <c r="I20" s="72">
        <v>97</v>
      </c>
      <c r="J20" s="72">
        <v>80</v>
      </c>
      <c r="K20" s="72">
        <v>106</v>
      </c>
      <c r="L20" s="72">
        <v>83</v>
      </c>
      <c r="M20" s="72">
        <v>81</v>
      </c>
      <c r="N20" s="72">
        <v>79</v>
      </c>
      <c r="O20" s="72">
        <v>82</v>
      </c>
      <c r="P20" s="72">
        <v>81</v>
      </c>
      <c r="Q20" s="72">
        <v>78</v>
      </c>
      <c r="R20" s="72">
        <v>75</v>
      </c>
      <c r="S20" s="72">
        <v>80</v>
      </c>
      <c r="T20" s="72">
        <v>81</v>
      </c>
      <c r="U20" s="72">
        <v>81</v>
      </c>
      <c r="V20" s="72">
        <v>85</v>
      </c>
      <c r="W20" s="72">
        <v>85</v>
      </c>
      <c r="X20" s="72">
        <v>82</v>
      </c>
      <c r="Y20" s="72">
        <v>73</v>
      </c>
      <c r="Z20" s="72">
        <v>321</v>
      </c>
      <c r="AA20" s="72">
        <v>308</v>
      </c>
      <c r="AB20" s="72">
        <v>379</v>
      </c>
      <c r="AC20" s="72">
        <v>301</v>
      </c>
      <c r="AD20" s="72">
        <v>252</v>
      </c>
      <c r="AE20" s="72">
        <v>243</v>
      </c>
      <c r="AF20" s="72">
        <v>227</v>
      </c>
      <c r="AG20" s="72">
        <v>213</v>
      </c>
      <c r="AH20" s="72">
        <v>160</v>
      </c>
      <c r="AI20" s="72">
        <v>134</v>
      </c>
      <c r="AJ20" s="72">
        <v>151</v>
      </c>
      <c r="AK20" s="72">
        <v>74</v>
      </c>
      <c r="AL20" s="72">
        <v>115</v>
      </c>
      <c r="AM20" s="78">
        <v>8</v>
      </c>
      <c r="AN20" s="72">
        <v>45</v>
      </c>
      <c r="AO20" s="79">
        <v>48</v>
      </c>
      <c r="AP20" s="72">
        <v>107</v>
      </c>
      <c r="AQ20" s="80">
        <v>2293</v>
      </c>
      <c r="AR20" s="72">
        <v>205</v>
      </c>
      <c r="AS20" s="72">
        <v>194</v>
      </c>
      <c r="AT20" s="72">
        <v>891</v>
      </c>
      <c r="AU20" s="80">
        <v>136</v>
      </c>
      <c r="AV20" s="86"/>
      <c r="AW20" s="86"/>
      <c r="AY20" s="5"/>
    </row>
    <row r="21" spans="1:51" x14ac:dyDescent="0.2">
      <c r="A21" s="71" t="s">
        <v>72</v>
      </c>
      <c r="B21" s="2" t="s">
        <v>49</v>
      </c>
      <c r="C21" s="2" t="s">
        <v>50</v>
      </c>
      <c r="D21" s="2" t="s">
        <v>73</v>
      </c>
      <c r="E21" s="5">
        <f t="shared" si="1"/>
        <v>20925</v>
      </c>
      <c r="F21" s="72">
        <v>394</v>
      </c>
      <c r="G21" s="72">
        <v>367</v>
      </c>
      <c r="H21" s="72">
        <v>443</v>
      </c>
      <c r="I21" s="72">
        <v>382</v>
      </c>
      <c r="J21" s="72">
        <v>362</v>
      </c>
      <c r="K21" s="72">
        <v>374</v>
      </c>
      <c r="L21" s="72">
        <v>407</v>
      </c>
      <c r="M21" s="72">
        <v>414</v>
      </c>
      <c r="N21" s="72">
        <v>421</v>
      </c>
      <c r="O21" s="72">
        <v>415</v>
      </c>
      <c r="P21" s="72">
        <v>449</v>
      </c>
      <c r="Q21" s="72">
        <v>454</v>
      </c>
      <c r="R21" s="72">
        <v>456</v>
      </c>
      <c r="S21" s="72">
        <v>454</v>
      </c>
      <c r="T21" s="72">
        <v>435</v>
      </c>
      <c r="U21" s="72">
        <v>413</v>
      </c>
      <c r="V21" s="72">
        <v>403</v>
      </c>
      <c r="W21" s="72">
        <v>394</v>
      </c>
      <c r="X21" s="72">
        <v>384</v>
      </c>
      <c r="Y21" s="72">
        <v>369</v>
      </c>
      <c r="Z21" s="72">
        <v>1784</v>
      </c>
      <c r="AA21" s="72">
        <v>1789</v>
      </c>
      <c r="AB21" s="72">
        <v>1766</v>
      </c>
      <c r="AC21" s="72">
        <v>1506</v>
      </c>
      <c r="AD21" s="72">
        <v>1201</v>
      </c>
      <c r="AE21" s="72">
        <v>1042</v>
      </c>
      <c r="AF21" s="72">
        <v>884</v>
      </c>
      <c r="AG21" s="72">
        <v>716</v>
      </c>
      <c r="AH21" s="72">
        <v>586</v>
      </c>
      <c r="AI21" s="72">
        <v>563</v>
      </c>
      <c r="AJ21" s="72">
        <v>339</v>
      </c>
      <c r="AK21" s="72">
        <v>301</v>
      </c>
      <c r="AL21" s="72">
        <v>258</v>
      </c>
      <c r="AM21" s="78">
        <v>31</v>
      </c>
      <c r="AN21" s="72">
        <v>194</v>
      </c>
      <c r="AO21" s="79">
        <v>181</v>
      </c>
      <c r="AP21" s="72">
        <v>408</v>
      </c>
      <c r="AQ21" s="80">
        <v>10406</v>
      </c>
      <c r="AR21" s="72">
        <v>1094</v>
      </c>
      <c r="AS21" s="72">
        <v>982</v>
      </c>
      <c r="AT21" s="72">
        <v>4385</v>
      </c>
      <c r="AU21" s="80">
        <v>555</v>
      </c>
      <c r="AV21" s="86"/>
      <c r="AW21" s="86"/>
      <c r="AY21" s="5"/>
    </row>
    <row r="22" spans="1:51" x14ac:dyDescent="0.2">
      <c r="A22" s="71" t="s">
        <v>74</v>
      </c>
      <c r="B22" s="2" t="s">
        <v>49</v>
      </c>
      <c r="C22" s="2" t="s">
        <v>50</v>
      </c>
      <c r="D22" s="2" t="s">
        <v>75</v>
      </c>
      <c r="E22" s="5">
        <f t="shared" si="1"/>
        <v>803</v>
      </c>
      <c r="F22" s="72">
        <v>7</v>
      </c>
      <c r="G22" s="72">
        <v>12</v>
      </c>
      <c r="H22" s="72">
        <v>9</v>
      </c>
      <c r="I22" s="72">
        <v>6</v>
      </c>
      <c r="J22" s="72">
        <v>8</v>
      </c>
      <c r="K22" s="72">
        <v>11</v>
      </c>
      <c r="L22" s="72">
        <v>18</v>
      </c>
      <c r="M22" s="72">
        <v>19</v>
      </c>
      <c r="N22" s="72">
        <v>19</v>
      </c>
      <c r="O22" s="72">
        <v>20</v>
      </c>
      <c r="P22" s="72">
        <v>22</v>
      </c>
      <c r="Q22" s="72">
        <v>22</v>
      </c>
      <c r="R22" s="72">
        <v>22</v>
      </c>
      <c r="S22" s="72">
        <v>21</v>
      </c>
      <c r="T22" s="72">
        <v>13</v>
      </c>
      <c r="U22" s="72">
        <v>14</v>
      </c>
      <c r="V22" s="72">
        <v>9</v>
      </c>
      <c r="W22" s="72">
        <v>10</v>
      </c>
      <c r="X22" s="72">
        <v>9</v>
      </c>
      <c r="Y22" s="72">
        <v>13</v>
      </c>
      <c r="Z22" s="72">
        <v>48</v>
      </c>
      <c r="AA22" s="72">
        <v>49</v>
      </c>
      <c r="AB22" s="72">
        <v>59</v>
      </c>
      <c r="AC22" s="72">
        <v>57</v>
      </c>
      <c r="AD22" s="72">
        <v>41</v>
      </c>
      <c r="AE22" s="72">
        <v>30</v>
      </c>
      <c r="AF22" s="72">
        <v>32</v>
      </c>
      <c r="AG22" s="72">
        <v>61</v>
      </c>
      <c r="AH22" s="72">
        <v>38</v>
      </c>
      <c r="AI22" s="72">
        <v>32</v>
      </c>
      <c r="AJ22" s="72">
        <v>26</v>
      </c>
      <c r="AK22" s="72">
        <v>22</v>
      </c>
      <c r="AL22" s="72">
        <v>24</v>
      </c>
      <c r="AM22" s="78">
        <v>2</v>
      </c>
      <c r="AN22" s="72">
        <v>11</v>
      </c>
      <c r="AO22" s="79">
        <v>10</v>
      </c>
      <c r="AP22" s="72">
        <v>28</v>
      </c>
      <c r="AQ22" s="80">
        <v>453</v>
      </c>
      <c r="AR22" s="72">
        <v>51</v>
      </c>
      <c r="AS22" s="72">
        <v>29</v>
      </c>
      <c r="AT22" s="72">
        <v>147</v>
      </c>
      <c r="AU22" s="80">
        <v>41</v>
      </c>
      <c r="AV22" s="86"/>
      <c r="AW22" s="86"/>
      <c r="AY22" s="5"/>
    </row>
    <row r="23" spans="1:51" x14ac:dyDescent="0.2">
      <c r="A23" s="71" t="s">
        <v>76</v>
      </c>
      <c r="B23" s="2" t="s">
        <v>49</v>
      </c>
      <c r="C23" s="2" t="s">
        <v>50</v>
      </c>
      <c r="D23" s="2" t="s">
        <v>77</v>
      </c>
      <c r="E23" s="5">
        <f t="shared" si="1"/>
        <v>9074</v>
      </c>
      <c r="F23" s="72">
        <v>207</v>
      </c>
      <c r="G23" s="72">
        <v>243</v>
      </c>
      <c r="H23" s="72">
        <v>201</v>
      </c>
      <c r="I23" s="72">
        <v>214</v>
      </c>
      <c r="J23" s="72">
        <v>211</v>
      </c>
      <c r="K23" s="72">
        <v>197</v>
      </c>
      <c r="L23" s="72">
        <v>145</v>
      </c>
      <c r="M23" s="72">
        <v>152</v>
      </c>
      <c r="N23" s="72">
        <v>159</v>
      </c>
      <c r="O23" s="72">
        <v>158</v>
      </c>
      <c r="P23" s="72">
        <v>178</v>
      </c>
      <c r="Q23" s="72">
        <v>189</v>
      </c>
      <c r="R23" s="72">
        <v>196</v>
      </c>
      <c r="S23" s="72">
        <v>193</v>
      </c>
      <c r="T23" s="72">
        <v>187</v>
      </c>
      <c r="U23" s="72">
        <v>172</v>
      </c>
      <c r="V23" s="72">
        <v>169</v>
      </c>
      <c r="W23" s="72">
        <v>161</v>
      </c>
      <c r="X23" s="72">
        <v>160</v>
      </c>
      <c r="Y23" s="72">
        <v>154</v>
      </c>
      <c r="Z23" s="72">
        <v>732</v>
      </c>
      <c r="AA23" s="72">
        <v>684</v>
      </c>
      <c r="AB23" s="72">
        <v>612</v>
      </c>
      <c r="AC23" s="72">
        <v>559</v>
      </c>
      <c r="AD23" s="72">
        <v>454</v>
      </c>
      <c r="AE23" s="72">
        <v>464</v>
      </c>
      <c r="AF23" s="72">
        <v>419</v>
      </c>
      <c r="AG23" s="72">
        <v>375</v>
      </c>
      <c r="AH23" s="72">
        <v>303</v>
      </c>
      <c r="AI23" s="72">
        <v>271</v>
      </c>
      <c r="AJ23" s="72">
        <v>197</v>
      </c>
      <c r="AK23" s="72">
        <v>166</v>
      </c>
      <c r="AL23" s="72">
        <v>192</v>
      </c>
      <c r="AM23" s="78">
        <v>12</v>
      </c>
      <c r="AN23" s="72">
        <v>71</v>
      </c>
      <c r="AO23" s="79">
        <v>74</v>
      </c>
      <c r="AP23" s="72">
        <v>159</v>
      </c>
      <c r="AQ23" s="80">
        <v>4169</v>
      </c>
      <c r="AR23" s="72">
        <v>469</v>
      </c>
      <c r="AS23" s="72">
        <v>382</v>
      </c>
      <c r="AT23" s="72">
        <v>1626</v>
      </c>
      <c r="AU23" s="80">
        <v>216</v>
      </c>
      <c r="AV23" s="86"/>
      <c r="AW23" s="86"/>
      <c r="AY23" s="5"/>
    </row>
    <row r="24" spans="1:51" x14ac:dyDescent="0.2">
      <c r="A24" s="71" t="s">
        <v>78</v>
      </c>
      <c r="B24" s="2" t="s">
        <v>49</v>
      </c>
      <c r="C24" s="2" t="s">
        <v>50</v>
      </c>
      <c r="D24" s="2" t="s">
        <v>79</v>
      </c>
      <c r="E24" s="5">
        <f t="shared" si="1"/>
        <v>2503</v>
      </c>
      <c r="F24" s="72">
        <v>43</v>
      </c>
      <c r="G24" s="72">
        <v>42</v>
      </c>
      <c r="H24" s="72">
        <v>42</v>
      </c>
      <c r="I24" s="72">
        <v>37</v>
      </c>
      <c r="J24" s="72">
        <v>36</v>
      </c>
      <c r="K24" s="72">
        <v>35</v>
      </c>
      <c r="L24" s="72">
        <v>47</v>
      </c>
      <c r="M24" s="72">
        <v>52</v>
      </c>
      <c r="N24" s="72">
        <v>54</v>
      </c>
      <c r="O24" s="72">
        <v>55</v>
      </c>
      <c r="P24" s="72">
        <v>60</v>
      </c>
      <c r="Q24" s="72">
        <v>62</v>
      </c>
      <c r="R24" s="72">
        <v>62</v>
      </c>
      <c r="S24" s="72">
        <v>58</v>
      </c>
      <c r="T24" s="72">
        <v>56</v>
      </c>
      <c r="U24" s="72">
        <v>47</v>
      </c>
      <c r="V24" s="72">
        <v>43</v>
      </c>
      <c r="W24" s="72">
        <v>39</v>
      </c>
      <c r="X24" s="72">
        <v>39</v>
      </c>
      <c r="Y24" s="72">
        <v>36</v>
      </c>
      <c r="Z24" s="72">
        <v>159</v>
      </c>
      <c r="AA24" s="72">
        <v>146</v>
      </c>
      <c r="AB24" s="72">
        <v>161</v>
      </c>
      <c r="AC24" s="72">
        <v>179</v>
      </c>
      <c r="AD24" s="72">
        <v>121</v>
      </c>
      <c r="AE24" s="72">
        <v>133</v>
      </c>
      <c r="AF24" s="72">
        <v>134</v>
      </c>
      <c r="AG24" s="72">
        <v>129</v>
      </c>
      <c r="AH24" s="72">
        <v>96</v>
      </c>
      <c r="AI24" s="72">
        <v>103</v>
      </c>
      <c r="AJ24" s="72">
        <v>67</v>
      </c>
      <c r="AK24" s="72">
        <v>64</v>
      </c>
      <c r="AL24" s="72">
        <v>66</v>
      </c>
      <c r="AM24" s="78">
        <v>4</v>
      </c>
      <c r="AN24" s="72">
        <v>24</v>
      </c>
      <c r="AO24" s="79">
        <v>24</v>
      </c>
      <c r="AP24" s="72">
        <v>57</v>
      </c>
      <c r="AQ24" s="80">
        <v>1273</v>
      </c>
      <c r="AR24" s="72">
        <v>146</v>
      </c>
      <c r="AS24" s="72">
        <v>102</v>
      </c>
      <c r="AT24" s="72">
        <v>417</v>
      </c>
      <c r="AU24" s="80">
        <v>82</v>
      </c>
      <c r="AV24" s="86"/>
      <c r="AW24" s="86"/>
      <c r="AY24" s="5"/>
    </row>
    <row r="25" spans="1:51" x14ac:dyDescent="0.2">
      <c r="A25" s="71" t="s">
        <v>80</v>
      </c>
      <c r="B25" s="2" t="s">
        <v>49</v>
      </c>
      <c r="C25" s="2" t="s">
        <v>50</v>
      </c>
      <c r="D25" s="2" t="s">
        <v>28</v>
      </c>
      <c r="E25" s="5">
        <f t="shared" si="1"/>
        <v>5871</v>
      </c>
      <c r="F25" s="72">
        <v>74</v>
      </c>
      <c r="G25" s="72">
        <v>92</v>
      </c>
      <c r="H25" s="72">
        <v>122</v>
      </c>
      <c r="I25" s="72">
        <v>118</v>
      </c>
      <c r="J25" s="72">
        <v>109</v>
      </c>
      <c r="K25" s="72">
        <v>129</v>
      </c>
      <c r="L25" s="72">
        <v>126</v>
      </c>
      <c r="M25" s="72">
        <v>128</v>
      </c>
      <c r="N25" s="72">
        <v>130</v>
      </c>
      <c r="O25" s="72">
        <v>125</v>
      </c>
      <c r="P25" s="72">
        <v>138</v>
      </c>
      <c r="Q25" s="72">
        <v>139</v>
      </c>
      <c r="R25" s="72">
        <v>140</v>
      </c>
      <c r="S25" s="72">
        <v>131</v>
      </c>
      <c r="T25" s="72">
        <v>112</v>
      </c>
      <c r="U25" s="72">
        <v>98</v>
      </c>
      <c r="V25" s="72">
        <v>86</v>
      </c>
      <c r="W25" s="72">
        <v>76</v>
      </c>
      <c r="X25" s="72">
        <v>75</v>
      </c>
      <c r="Y25" s="72">
        <v>75</v>
      </c>
      <c r="Z25" s="72">
        <v>403</v>
      </c>
      <c r="AA25" s="72">
        <v>406</v>
      </c>
      <c r="AB25" s="72">
        <v>374</v>
      </c>
      <c r="AC25" s="72">
        <v>391</v>
      </c>
      <c r="AD25" s="72">
        <v>326</v>
      </c>
      <c r="AE25" s="72">
        <v>344</v>
      </c>
      <c r="AF25" s="72">
        <v>277</v>
      </c>
      <c r="AG25" s="72">
        <v>270</v>
      </c>
      <c r="AH25" s="72">
        <v>251</v>
      </c>
      <c r="AI25" s="72">
        <v>206</v>
      </c>
      <c r="AJ25" s="72">
        <v>149</v>
      </c>
      <c r="AK25" s="72">
        <v>105</v>
      </c>
      <c r="AL25" s="72">
        <v>146</v>
      </c>
      <c r="AM25" s="78">
        <v>12</v>
      </c>
      <c r="AN25" s="72">
        <v>69</v>
      </c>
      <c r="AO25" s="79">
        <v>72</v>
      </c>
      <c r="AP25" s="72">
        <v>159</v>
      </c>
      <c r="AQ25" s="80">
        <v>3020</v>
      </c>
      <c r="AR25" s="72">
        <v>327</v>
      </c>
      <c r="AS25" s="72">
        <v>192</v>
      </c>
      <c r="AT25" s="72">
        <v>1085</v>
      </c>
      <c r="AU25" s="80">
        <v>213</v>
      </c>
      <c r="AV25" s="86"/>
      <c r="AW25" s="86"/>
      <c r="AY25" s="5"/>
    </row>
    <row r="26" spans="1:51" x14ac:dyDescent="0.2">
      <c r="A26" s="71" t="s">
        <v>81</v>
      </c>
      <c r="B26" s="2" t="s">
        <v>49</v>
      </c>
      <c r="C26" s="2" t="s">
        <v>50</v>
      </c>
      <c r="D26" s="2" t="s">
        <v>82</v>
      </c>
      <c r="E26" s="5">
        <f t="shared" si="1"/>
        <v>16917</v>
      </c>
      <c r="F26" s="72">
        <v>320</v>
      </c>
      <c r="G26" s="72">
        <v>311</v>
      </c>
      <c r="H26" s="72">
        <v>358</v>
      </c>
      <c r="I26" s="72">
        <v>347</v>
      </c>
      <c r="J26" s="72">
        <v>354</v>
      </c>
      <c r="K26" s="72">
        <v>356</v>
      </c>
      <c r="L26" s="72">
        <v>301</v>
      </c>
      <c r="M26" s="72">
        <v>304</v>
      </c>
      <c r="N26" s="72">
        <v>300</v>
      </c>
      <c r="O26" s="72">
        <v>288</v>
      </c>
      <c r="P26" s="72">
        <v>305</v>
      </c>
      <c r="Q26" s="72">
        <v>300</v>
      </c>
      <c r="R26" s="72">
        <v>298</v>
      </c>
      <c r="S26" s="72">
        <v>303</v>
      </c>
      <c r="T26" s="72">
        <v>305</v>
      </c>
      <c r="U26" s="72">
        <v>296</v>
      </c>
      <c r="V26" s="72">
        <v>300</v>
      </c>
      <c r="W26" s="72">
        <v>305</v>
      </c>
      <c r="X26" s="72">
        <v>304</v>
      </c>
      <c r="Y26" s="72">
        <v>302</v>
      </c>
      <c r="Z26" s="72">
        <v>1482</v>
      </c>
      <c r="AA26" s="72">
        <v>1300</v>
      </c>
      <c r="AB26" s="72">
        <v>1409</v>
      </c>
      <c r="AC26" s="72">
        <v>1146</v>
      </c>
      <c r="AD26" s="72">
        <v>976</v>
      </c>
      <c r="AE26" s="72">
        <v>875</v>
      </c>
      <c r="AF26" s="72">
        <v>788</v>
      </c>
      <c r="AG26" s="72">
        <v>684</v>
      </c>
      <c r="AH26" s="72">
        <v>596</v>
      </c>
      <c r="AI26" s="72">
        <v>562</v>
      </c>
      <c r="AJ26" s="72">
        <v>347</v>
      </c>
      <c r="AK26" s="72">
        <v>231</v>
      </c>
      <c r="AL26" s="72">
        <v>264</v>
      </c>
      <c r="AM26" s="78">
        <v>22</v>
      </c>
      <c r="AN26" s="72">
        <v>134</v>
      </c>
      <c r="AO26" s="79">
        <v>126</v>
      </c>
      <c r="AP26" s="72">
        <v>286</v>
      </c>
      <c r="AQ26" s="80">
        <v>8264</v>
      </c>
      <c r="AR26" s="72">
        <v>780</v>
      </c>
      <c r="AS26" s="72">
        <v>766</v>
      </c>
      <c r="AT26" s="72">
        <v>3414</v>
      </c>
      <c r="AU26" s="80">
        <v>391</v>
      </c>
      <c r="AV26" s="86"/>
      <c r="AW26" s="86"/>
      <c r="AY26" s="5"/>
    </row>
    <row r="27" spans="1:51" x14ac:dyDescent="0.2">
      <c r="A27" s="71" t="s">
        <v>83</v>
      </c>
      <c r="B27" s="2" t="s">
        <v>49</v>
      </c>
      <c r="C27" s="2" t="s">
        <v>50</v>
      </c>
      <c r="D27" s="2" t="s">
        <v>40</v>
      </c>
      <c r="E27" s="5">
        <f t="shared" si="1"/>
        <v>5115</v>
      </c>
      <c r="F27" s="72">
        <v>76</v>
      </c>
      <c r="G27" s="72">
        <v>91</v>
      </c>
      <c r="H27" s="72">
        <v>87</v>
      </c>
      <c r="I27" s="72">
        <v>93</v>
      </c>
      <c r="J27" s="72">
        <v>83</v>
      </c>
      <c r="K27" s="72">
        <v>106</v>
      </c>
      <c r="L27" s="72">
        <v>94</v>
      </c>
      <c r="M27" s="72">
        <v>96</v>
      </c>
      <c r="N27" s="72">
        <v>99</v>
      </c>
      <c r="O27" s="72">
        <v>95</v>
      </c>
      <c r="P27" s="72">
        <v>106</v>
      </c>
      <c r="Q27" s="72">
        <v>110</v>
      </c>
      <c r="R27" s="72">
        <v>111</v>
      </c>
      <c r="S27" s="72">
        <v>106</v>
      </c>
      <c r="T27" s="72">
        <v>97</v>
      </c>
      <c r="U27" s="72">
        <v>91</v>
      </c>
      <c r="V27" s="72">
        <v>85</v>
      </c>
      <c r="W27" s="72">
        <v>83</v>
      </c>
      <c r="X27" s="72">
        <v>80</v>
      </c>
      <c r="Y27" s="72">
        <v>77</v>
      </c>
      <c r="Z27" s="72">
        <v>348</v>
      </c>
      <c r="AA27" s="72">
        <v>349</v>
      </c>
      <c r="AB27" s="72">
        <v>325</v>
      </c>
      <c r="AC27" s="72">
        <v>332</v>
      </c>
      <c r="AD27" s="72">
        <v>309</v>
      </c>
      <c r="AE27" s="72">
        <v>317</v>
      </c>
      <c r="AF27" s="72">
        <v>255</v>
      </c>
      <c r="AG27" s="72">
        <v>234</v>
      </c>
      <c r="AH27" s="72">
        <v>205</v>
      </c>
      <c r="AI27" s="72">
        <v>200</v>
      </c>
      <c r="AJ27" s="72">
        <v>158</v>
      </c>
      <c r="AK27" s="72">
        <v>119</v>
      </c>
      <c r="AL27" s="72">
        <v>98</v>
      </c>
      <c r="AM27" s="78">
        <v>8</v>
      </c>
      <c r="AN27" s="72">
        <v>51</v>
      </c>
      <c r="AO27" s="79">
        <v>44</v>
      </c>
      <c r="AP27" s="72">
        <v>105</v>
      </c>
      <c r="AQ27" s="80">
        <v>2544</v>
      </c>
      <c r="AR27" s="72">
        <v>260</v>
      </c>
      <c r="AS27" s="72">
        <v>194</v>
      </c>
      <c r="AT27" s="72">
        <v>950</v>
      </c>
      <c r="AU27" s="80">
        <v>141</v>
      </c>
      <c r="AV27" s="86"/>
      <c r="AW27" s="86"/>
      <c r="AY27" s="5"/>
    </row>
    <row r="28" spans="1:51" x14ac:dyDescent="0.2">
      <c r="A28" s="71" t="s">
        <v>84</v>
      </c>
      <c r="B28" s="2" t="s">
        <v>49</v>
      </c>
      <c r="C28" s="2" t="s">
        <v>50</v>
      </c>
      <c r="D28" s="2" t="s">
        <v>85</v>
      </c>
      <c r="E28" s="5">
        <f t="shared" si="1"/>
        <v>1693</v>
      </c>
      <c r="F28" s="72">
        <v>10</v>
      </c>
      <c r="G28" s="72">
        <v>23</v>
      </c>
      <c r="H28" s="72">
        <v>24</v>
      </c>
      <c r="I28" s="72">
        <v>14</v>
      </c>
      <c r="J28" s="72">
        <v>24</v>
      </c>
      <c r="K28" s="72">
        <v>18</v>
      </c>
      <c r="L28" s="72">
        <v>36</v>
      </c>
      <c r="M28" s="72">
        <v>36</v>
      </c>
      <c r="N28" s="72">
        <v>35</v>
      </c>
      <c r="O28" s="72">
        <v>35</v>
      </c>
      <c r="P28" s="72">
        <v>36</v>
      </c>
      <c r="Q28" s="72">
        <v>35</v>
      </c>
      <c r="R28" s="72">
        <v>34</v>
      </c>
      <c r="S28" s="72">
        <v>32</v>
      </c>
      <c r="T28" s="72">
        <v>30</v>
      </c>
      <c r="U28" s="72">
        <v>29</v>
      </c>
      <c r="V28" s="72">
        <v>26</v>
      </c>
      <c r="W28" s="72">
        <v>27</v>
      </c>
      <c r="X28" s="72">
        <v>26</v>
      </c>
      <c r="Y28" s="72">
        <v>20</v>
      </c>
      <c r="Z28" s="72">
        <v>114</v>
      </c>
      <c r="AA28" s="72">
        <v>127</v>
      </c>
      <c r="AB28" s="72">
        <v>131</v>
      </c>
      <c r="AC28" s="72">
        <v>112</v>
      </c>
      <c r="AD28" s="72">
        <v>103</v>
      </c>
      <c r="AE28" s="72">
        <v>88</v>
      </c>
      <c r="AF28" s="72">
        <v>67</v>
      </c>
      <c r="AG28" s="72">
        <v>89</v>
      </c>
      <c r="AH28" s="72">
        <v>85</v>
      </c>
      <c r="AI28" s="72">
        <v>91</v>
      </c>
      <c r="AJ28" s="72">
        <v>47</v>
      </c>
      <c r="AK28" s="72">
        <v>41</v>
      </c>
      <c r="AL28" s="72">
        <v>48</v>
      </c>
      <c r="AM28" s="78">
        <v>3</v>
      </c>
      <c r="AN28" s="72">
        <v>18</v>
      </c>
      <c r="AO28" s="79">
        <v>15</v>
      </c>
      <c r="AP28" s="72">
        <v>38</v>
      </c>
      <c r="AQ28" s="80">
        <v>905</v>
      </c>
      <c r="AR28" s="72">
        <v>78</v>
      </c>
      <c r="AS28" s="72">
        <v>59</v>
      </c>
      <c r="AT28" s="72">
        <v>328</v>
      </c>
      <c r="AU28" s="80">
        <v>53</v>
      </c>
      <c r="AV28" s="86"/>
      <c r="AW28" s="86"/>
      <c r="AY28" s="5"/>
    </row>
    <row r="29" spans="1:51" x14ac:dyDescent="0.2">
      <c r="A29" s="71" t="s">
        <v>86</v>
      </c>
      <c r="B29" s="2" t="s">
        <v>49</v>
      </c>
      <c r="C29" s="2" t="s">
        <v>50</v>
      </c>
      <c r="D29" s="2" t="s">
        <v>87</v>
      </c>
      <c r="E29" s="5">
        <f t="shared" si="1"/>
        <v>4217</v>
      </c>
      <c r="F29" s="72">
        <v>83</v>
      </c>
      <c r="G29" s="72">
        <v>74</v>
      </c>
      <c r="H29" s="72">
        <v>74</v>
      </c>
      <c r="I29" s="72">
        <v>72</v>
      </c>
      <c r="J29" s="72">
        <v>91</v>
      </c>
      <c r="K29" s="72">
        <v>86</v>
      </c>
      <c r="L29" s="72">
        <v>80</v>
      </c>
      <c r="M29" s="72">
        <v>82</v>
      </c>
      <c r="N29" s="72">
        <v>85</v>
      </c>
      <c r="O29" s="72">
        <v>82</v>
      </c>
      <c r="P29" s="72">
        <v>93</v>
      </c>
      <c r="Q29" s="72">
        <v>94</v>
      </c>
      <c r="R29" s="72">
        <v>98</v>
      </c>
      <c r="S29" s="72">
        <v>96</v>
      </c>
      <c r="T29" s="72">
        <v>89</v>
      </c>
      <c r="U29" s="72">
        <v>81</v>
      </c>
      <c r="V29" s="72">
        <v>78</v>
      </c>
      <c r="W29" s="72">
        <v>74</v>
      </c>
      <c r="X29" s="72">
        <v>71</v>
      </c>
      <c r="Y29" s="72">
        <v>68</v>
      </c>
      <c r="Z29" s="72">
        <v>300</v>
      </c>
      <c r="AA29" s="72">
        <v>310</v>
      </c>
      <c r="AB29" s="72">
        <v>304</v>
      </c>
      <c r="AC29" s="72">
        <v>258</v>
      </c>
      <c r="AD29" s="72">
        <v>231</v>
      </c>
      <c r="AE29" s="72">
        <v>202</v>
      </c>
      <c r="AF29" s="72">
        <v>174</v>
      </c>
      <c r="AG29" s="72">
        <v>183</v>
      </c>
      <c r="AH29" s="72">
        <v>145</v>
      </c>
      <c r="AI29" s="72">
        <v>169</v>
      </c>
      <c r="AJ29" s="72">
        <v>107</v>
      </c>
      <c r="AK29" s="72">
        <v>87</v>
      </c>
      <c r="AL29" s="72">
        <v>96</v>
      </c>
      <c r="AM29" s="78">
        <v>7</v>
      </c>
      <c r="AN29" s="72">
        <v>45</v>
      </c>
      <c r="AO29" s="79">
        <v>44</v>
      </c>
      <c r="AP29" s="72">
        <v>99</v>
      </c>
      <c r="AQ29" s="80">
        <v>2113</v>
      </c>
      <c r="AR29" s="72">
        <v>235</v>
      </c>
      <c r="AS29" s="72">
        <v>188</v>
      </c>
      <c r="AT29" s="72">
        <v>779</v>
      </c>
      <c r="AU29" s="80">
        <v>133</v>
      </c>
      <c r="AV29" s="86"/>
      <c r="AW29" s="86"/>
      <c r="AY29" s="5"/>
    </row>
    <row r="30" spans="1:51" x14ac:dyDescent="0.2">
      <c r="A30" s="71" t="s">
        <v>88</v>
      </c>
      <c r="B30" s="2" t="s">
        <v>49</v>
      </c>
      <c r="C30" s="2" t="s">
        <v>50</v>
      </c>
      <c r="D30" s="2" t="s">
        <v>89</v>
      </c>
      <c r="E30" s="5">
        <f t="shared" si="1"/>
        <v>12056</v>
      </c>
      <c r="F30" s="72">
        <v>270</v>
      </c>
      <c r="G30" s="72">
        <v>240</v>
      </c>
      <c r="H30" s="72">
        <v>254</v>
      </c>
      <c r="I30" s="72">
        <v>308</v>
      </c>
      <c r="J30" s="72">
        <v>264</v>
      </c>
      <c r="K30" s="72">
        <v>230</v>
      </c>
      <c r="L30" s="72">
        <v>199</v>
      </c>
      <c r="M30" s="72">
        <v>202</v>
      </c>
      <c r="N30" s="72">
        <v>206</v>
      </c>
      <c r="O30" s="72">
        <v>200</v>
      </c>
      <c r="P30" s="72">
        <v>217</v>
      </c>
      <c r="Q30" s="72">
        <v>220</v>
      </c>
      <c r="R30" s="72">
        <v>223</v>
      </c>
      <c r="S30" s="72">
        <v>223</v>
      </c>
      <c r="T30" s="72">
        <v>222</v>
      </c>
      <c r="U30" s="72">
        <v>213</v>
      </c>
      <c r="V30" s="72">
        <v>211</v>
      </c>
      <c r="W30" s="72">
        <v>211</v>
      </c>
      <c r="X30" s="72">
        <v>209</v>
      </c>
      <c r="Y30" s="72">
        <v>203</v>
      </c>
      <c r="Z30" s="72">
        <v>1009</v>
      </c>
      <c r="AA30" s="72">
        <v>1018</v>
      </c>
      <c r="AB30" s="72">
        <v>1002</v>
      </c>
      <c r="AC30" s="72">
        <v>730</v>
      </c>
      <c r="AD30" s="72">
        <v>610</v>
      </c>
      <c r="AE30" s="72">
        <v>581</v>
      </c>
      <c r="AF30" s="72">
        <v>581</v>
      </c>
      <c r="AG30" s="72">
        <v>527</v>
      </c>
      <c r="AH30" s="72">
        <v>459</v>
      </c>
      <c r="AI30" s="72">
        <v>377</v>
      </c>
      <c r="AJ30" s="72">
        <v>296</v>
      </c>
      <c r="AK30" s="72">
        <v>167</v>
      </c>
      <c r="AL30" s="72">
        <v>174</v>
      </c>
      <c r="AM30" s="78">
        <v>17</v>
      </c>
      <c r="AN30" s="72">
        <v>100</v>
      </c>
      <c r="AO30" s="79">
        <v>105</v>
      </c>
      <c r="AP30" s="72">
        <v>225</v>
      </c>
      <c r="AQ30" s="80">
        <v>5801</v>
      </c>
      <c r="AR30" s="72">
        <v>550</v>
      </c>
      <c r="AS30" s="72">
        <v>534</v>
      </c>
      <c r="AT30" s="72">
        <v>2413</v>
      </c>
      <c r="AU30" s="80">
        <v>310</v>
      </c>
      <c r="AV30" s="86"/>
      <c r="AW30" s="86"/>
      <c r="AY30" s="5"/>
    </row>
    <row r="31" spans="1:51" x14ac:dyDescent="0.2">
      <c r="A31" s="71" t="s">
        <v>90</v>
      </c>
      <c r="B31" s="2" t="s">
        <v>49</v>
      </c>
      <c r="C31" s="2" t="s">
        <v>50</v>
      </c>
      <c r="D31" s="2" t="s">
        <v>91</v>
      </c>
      <c r="E31" s="5">
        <f t="shared" si="1"/>
        <v>10678</v>
      </c>
      <c r="F31" s="72">
        <v>236</v>
      </c>
      <c r="G31" s="72">
        <v>233</v>
      </c>
      <c r="H31" s="72">
        <v>196</v>
      </c>
      <c r="I31" s="72">
        <v>226</v>
      </c>
      <c r="J31" s="72">
        <v>216</v>
      </c>
      <c r="K31" s="72">
        <v>250</v>
      </c>
      <c r="L31" s="72">
        <v>171</v>
      </c>
      <c r="M31" s="72">
        <v>176</v>
      </c>
      <c r="N31" s="72">
        <v>180</v>
      </c>
      <c r="O31" s="72">
        <v>183</v>
      </c>
      <c r="P31" s="72">
        <v>200</v>
      </c>
      <c r="Q31" s="72">
        <v>208</v>
      </c>
      <c r="R31" s="72">
        <v>214</v>
      </c>
      <c r="S31" s="72">
        <v>210</v>
      </c>
      <c r="T31" s="72">
        <v>205</v>
      </c>
      <c r="U31" s="72">
        <v>194</v>
      </c>
      <c r="V31" s="72">
        <v>188</v>
      </c>
      <c r="W31" s="72">
        <v>183</v>
      </c>
      <c r="X31" s="72">
        <v>177</v>
      </c>
      <c r="Y31" s="72">
        <v>169</v>
      </c>
      <c r="Z31" s="72">
        <v>761</v>
      </c>
      <c r="AA31" s="72">
        <v>740</v>
      </c>
      <c r="AB31" s="72">
        <v>784</v>
      </c>
      <c r="AC31" s="72">
        <v>712</v>
      </c>
      <c r="AD31" s="72">
        <v>611</v>
      </c>
      <c r="AE31" s="72">
        <v>523</v>
      </c>
      <c r="AF31" s="72">
        <v>486</v>
      </c>
      <c r="AG31" s="72">
        <v>474</v>
      </c>
      <c r="AH31" s="72">
        <v>454</v>
      </c>
      <c r="AI31" s="72">
        <v>426</v>
      </c>
      <c r="AJ31" s="72">
        <v>248</v>
      </c>
      <c r="AK31" s="72">
        <v>194</v>
      </c>
      <c r="AL31" s="72">
        <v>250</v>
      </c>
      <c r="AM31" s="78">
        <v>15</v>
      </c>
      <c r="AN31" s="72">
        <v>88</v>
      </c>
      <c r="AO31" s="79">
        <v>89</v>
      </c>
      <c r="AP31" s="72">
        <v>196</v>
      </c>
      <c r="AQ31" s="80">
        <v>5110</v>
      </c>
      <c r="AR31" s="72">
        <v>481</v>
      </c>
      <c r="AS31" s="72">
        <v>466</v>
      </c>
      <c r="AT31" s="72">
        <v>2059</v>
      </c>
      <c r="AU31" s="80">
        <v>268</v>
      </c>
      <c r="AV31" s="86"/>
      <c r="AW31" s="86"/>
      <c r="AY31" s="5"/>
    </row>
    <row r="32" spans="1:51" x14ac:dyDescent="0.2">
      <c r="A32" s="71" t="s">
        <v>92</v>
      </c>
      <c r="B32" s="2" t="s">
        <v>49</v>
      </c>
      <c r="C32" s="2" t="s">
        <v>50</v>
      </c>
      <c r="D32" s="2" t="s">
        <v>93</v>
      </c>
      <c r="E32" s="5">
        <f t="shared" si="1"/>
        <v>4211</v>
      </c>
      <c r="F32" s="72">
        <v>98</v>
      </c>
      <c r="G32" s="72">
        <v>83</v>
      </c>
      <c r="H32" s="72">
        <v>96</v>
      </c>
      <c r="I32" s="72">
        <v>116</v>
      </c>
      <c r="J32" s="72">
        <v>99</v>
      </c>
      <c r="K32" s="72">
        <v>87</v>
      </c>
      <c r="L32" s="72">
        <v>74</v>
      </c>
      <c r="M32" s="72">
        <v>75</v>
      </c>
      <c r="N32" s="72">
        <v>75</v>
      </c>
      <c r="O32" s="72">
        <v>73</v>
      </c>
      <c r="P32" s="72">
        <v>80</v>
      </c>
      <c r="Q32" s="72">
        <v>78</v>
      </c>
      <c r="R32" s="72">
        <v>81</v>
      </c>
      <c r="S32" s="72">
        <v>80</v>
      </c>
      <c r="T32" s="72">
        <v>82</v>
      </c>
      <c r="U32" s="72">
        <v>81</v>
      </c>
      <c r="V32" s="72">
        <v>80</v>
      </c>
      <c r="W32" s="72">
        <v>79</v>
      </c>
      <c r="X32" s="72">
        <v>77</v>
      </c>
      <c r="Y32" s="72">
        <v>68</v>
      </c>
      <c r="Z32" s="72">
        <v>317</v>
      </c>
      <c r="AA32" s="72">
        <v>306</v>
      </c>
      <c r="AB32" s="72">
        <v>323</v>
      </c>
      <c r="AC32" s="72">
        <v>254</v>
      </c>
      <c r="AD32" s="72">
        <v>207</v>
      </c>
      <c r="AE32" s="72">
        <v>207</v>
      </c>
      <c r="AF32" s="72">
        <v>192</v>
      </c>
      <c r="AG32" s="72">
        <v>177</v>
      </c>
      <c r="AH32" s="72">
        <v>181</v>
      </c>
      <c r="AI32" s="72">
        <v>122</v>
      </c>
      <c r="AJ32" s="72">
        <v>119</v>
      </c>
      <c r="AK32" s="72">
        <v>62</v>
      </c>
      <c r="AL32" s="72">
        <v>82</v>
      </c>
      <c r="AM32" s="78">
        <v>6</v>
      </c>
      <c r="AN32" s="72">
        <v>37</v>
      </c>
      <c r="AO32" s="79">
        <v>34</v>
      </c>
      <c r="AP32" s="72">
        <v>82</v>
      </c>
      <c r="AQ32" s="80">
        <v>2070</v>
      </c>
      <c r="AR32" s="72">
        <v>191</v>
      </c>
      <c r="AS32" s="72">
        <v>196</v>
      </c>
      <c r="AT32" s="72">
        <v>816</v>
      </c>
      <c r="AU32" s="80">
        <v>116</v>
      </c>
      <c r="AV32" s="86"/>
      <c r="AW32" s="86"/>
      <c r="AY32" s="5"/>
    </row>
    <row r="33" spans="1:51" x14ac:dyDescent="0.2">
      <c r="A33" s="71" t="s">
        <v>94</v>
      </c>
      <c r="B33" s="2" t="s">
        <v>49</v>
      </c>
      <c r="C33" s="2" t="s">
        <v>50</v>
      </c>
      <c r="D33" s="2" t="s">
        <v>95</v>
      </c>
      <c r="E33" s="5">
        <f t="shared" si="1"/>
        <v>13844</v>
      </c>
      <c r="F33" s="72">
        <v>404</v>
      </c>
      <c r="G33" s="72">
        <v>401</v>
      </c>
      <c r="H33" s="72">
        <v>400</v>
      </c>
      <c r="I33" s="72">
        <v>342</v>
      </c>
      <c r="J33" s="72">
        <v>337</v>
      </c>
      <c r="K33" s="72">
        <v>358</v>
      </c>
      <c r="L33" s="72">
        <v>229</v>
      </c>
      <c r="M33" s="72">
        <v>233</v>
      </c>
      <c r="N33" s="72">
        <v>239</v>
      </c>
      <c r="O33" s="72">
        <v>234</v>
      </c>
      <c r="P33" s="72">
        <v>255</v>
      </c>
      <c r="Q33" s="72">
        <v>255</v>
      </c>
      <c r="R33" s="72">
        <v>256</v>
      </c>
      <c r="S33" s="72">
        <v>255</v>
      </c>
      <c r="T33" s="72">
        <v>241</v>
      </c>
      <c r="U33" s="72">
        <v>232</v>
      </c>
      <c r="V33" s="72">
        <v>227</v>
      </c>
      <c r="W33" s="72">
        <v>220</v>
      </c>
      <c r="X33" s="72">
        <v>213</v>
      </c>
      <c r="Y33" s="72">
        <v>202</v>
      </c>
      <c r="Z33" s="72">
        <v>969</v>
      </c>
      <c r="AA33" s="72">
        <v>925</v>
      </c>
      <c r="AB33" s="72">
        <v>982</v>
      </c>
      <c r="AC33" s="72">
        <v>876</v>
      </c>
      <c r="AD33" s="72">
        <v>795</v>
      </c>
      <c r="AE33" s="72">
        <v>709</v>
      </c>
      <c r="AF33" s="72">
        <v>645</v>
      </c>
      <c r="AG33" s="72">
        <v>607</v>
      </c>
      <c r="AH33" s="72">
        <v>477</v>
      </c>
      <c r="AI33" s="72">
        <v>460</v>
      </c>
      <c r="AJ33" s="72">
        <v>349</v>
      </c>
      <c r="AK33" s="72">
        <v>270</v>
      </c>
      <c r="AL33" s="72">
        <v>247</v>
      </c>
      <c r="AM33" s="78">
        <v>18</v>
      </c>
      <c r="AN33" s="72">
        <v>106</v>
      </c>
      <c r="AO33" s="79">
        <v>106</v>
      </c>
      <c r="AP33" s="72">
        <v>234</v>
      </c>
      <c r="AQ33" s="80">
        <v>6326</v>
      </c>
      <c r="AR33" s="72">
        <v>599</v>
      </c>
      <c r="AS33" s="72">
        <v>545</v>
      </c>
      <c r="AT33" s="72">
        <v>2524</v>
      </c>
      <c r="AU33" s="80">
        <v>321</v>
      </c>
      <c r="AV33" s="86"/>
      <c r="AW33" s="86"/>
      <c r="AY33" s="5"/>
    </row>
    <row r="34" spans="1:51" x14ac:dyDescent="0.2">
      <c r="A34" s="71" t="s">
        <v>96</v>
      </c>
      <c r="B34" s="2" t="s">
        <v>49</v>
      </c>
      <c r="C34" s="2" t="s">
        <v>50</v>
      </c>
      <c r="D34" s="2" t="s">
        <v>97</v>
      </c>
      <c r="E34" s="5">
        <f t="shared" si="1"/>
        <v>8347</v>
      </c>
      <c r="F34" s="72">
        <v>214</v>
      </c>
      <c r="G34" s="72">
        <v>202</v>
      </c>
      <c r="H34" s="72">
        <v>212</v>
      </c>
      <c r="I34" s="72">
        <v>214</v>
      </c>
      <c r="J34" s="72">
        <v>220</v>
      </c>
      <c r="K34" s="72">
        <v>192</v>
      </c>
      <c r="L34" s="72">
        <v>161</v>
      </c>
      <c r="M34" s="72">
        <v>163</v>
      </c>
      <c r="N34" s="72">
        <v>167</v>
      </c>
      <c r="O34" s="72">
        <v>156</v>
      </c>
      <c r="P34" s="72">
        <v>178</v>
      </c>
      <c r="Q34" s="72">
        <v>181</v>
      </c>
      <c r="R34" s="72">
        <v>182</v>
      </c>
      <c r="S34" s="72">
        <v>174</v>
      </c>
      <c r="T34" s="72">
        <v>158</v>
      </c>
      <c r="U34" s="72">
        <v>145</v>
      </c>
      <c r="V34" s="72">
        <v>136</v>
      </c>
      <c r="W34" s="72">
        <v>127</v>
      </c>
      <c r="X34" s="72">
        <v>122</v>
      </c>
      <c r="Y34" s="72">
        <v>117</v>
      </c>
      <c r="Z34" s="72">
        <v>543</v>
      </c>
      <c r="AA34" s="72">
        <v>574</v>
      </c>
      <c r="AB34" s="72">
        <v>589</v>
      </c>
      <c r="AC34" s="72">
        <v>523</v>
      </c>
      <c r="AD34" s="72">
        <v>440</v>
      </c>
      <c r="AE34" s="72">
        <v>407</v>
      </c>
      <c r="AF34" s="72">
        <v>373</v>
      </c>
      <c r="AG34" s="72">
        <v>364</v>
      </c>
      <c r="AH34" s="72">
        <v>270</v>
      </c>
      <c r="AI34" s="72">
        <v>260</v>
      </c>
      <c r="AJ34" s="72">
        <v>225</v>
      </c>
      <c r="AK34" s="72">
        <v>152</v>
      </c>
      <c r="AL34" s="72">
        <v>206</v>
      </c>
      <c r="AM34" s="78">
        <v>15</v>
      </c>
      <c r="AN34" s="72">
        <v>86</v>
      </c>
      <c r="AO34" s="79">
        <v>89</v>
      </c>
      <c r="AP34" s="72">
        <v>193</v>
      </c>
      <c r="AQ34" s="80">
        <v>4092</v>
      </c>
      <c r="AR34" s="72">
        <v>436</v>
      </c>
      <c r="AS34" s="72">
        <v>331</v>
      </c>
      <c r="AT34" s="72">
        <v>1507</v>
      </c>
      <c r="AU34" s="80">
        <v>261</v>
      </c>
      <c r="AV34" s="86"/>
      <c r="AW34" s="86"/>
      <c r="AY34" s="5"/>
    </row>
    <row r="35" spans="1:51" x14ac:dyDescent="0.2">
      <c r="A35" s="71" t="s">
        <v>98</v>
      </c>
      <c r="B35" s="2" t="s">
        <v>49</v>
      </c>
      <c r="C35" s="2" t="s">
        <v>50</v>
      </c>
      <c r="D35" s="2" t="s">
        <v>99</v>
      </c>
      <c r="E35" s="5">
        <f t="shared" si="1"/>
        <v>7273</v>
      </c>
      <c r="F35" s="72">
        <v>74</v>
      </c>
      <c r="G35" s="72">
        <v>96</v>
      </c>
      <c r="H35" s="72">
        <v>95</v>
      </c>
      <c r="I35" s="72">
        <v>123</v>
      </c>
      <c r="J35" s="72">
        <v>144</v>
      </c>
      <c r="K35" s="72">
        <v>130</v>
      </c>
      <c r="L35" s="72">
        <v>188</v>
      </c>
      <c r="M35" s="72">
        <v>187</v>
      </c>
      <c r="N35" s="72">
        <v>188</v>
      </c>
      <c r="O35" s="72">
        <v>182</v>
      </c>
      <c r="P35" s="72">
        <v>189</v>
      </c>
      <c r="Q35" s="72">
        <v>189</v>
      </c>
      <c r="R35" s="72">
        <v>182</v>
      </c>
      <c r="S35" s="72">
        <v>170</v>
      </c>
      <c r="T35" s="72">
        <v>156</v>
      </c>
      <c r="U35" s="72">
        <v>134</v>
      </c>
      <c r="V35" s="72">
        <v>120</v>
      </c>
      <c r="W35" s="72">
        <v>109</v>
      </c>
      <c r="X35" s="72">
        <v>104</v>
      </c>
      <c r="Y35" s="72">
        <v>93</v>
      </c>
      <c r="Z35" s="72">
        <v>476</v>
      </c>
      <c r="AA35" s="72">
        <v>493</v>
      </c>
      <c r="AB35" s="72">
        <v>512</v>
      </c>
      <c r="AC35" s="72">
        <v>496</v>
      </c>
      <c r="AD35" s="72">
        <v>422</v>
      </c>
      <c r="AE35" s="72">
        <v>377</v>
      </c>
      <c r="AF35" s="72">
        <v>331</v>
      </c>
      <c r="AG35" s="72">
        <v>309</v>
      </c>
      <c r="AH35" s="72">
        <v>302</v>
      </c>
      <c r="AI35" s="72">
        <v>267</v>
      </c>
      <c r="AJ35" s="72">
        <v>188</v>
      </c>
      <c r="AK35" s="72">
        <v>103</v>
      </c>
      <c r="AL35" s="72">
        <v>144</v>
      </c>
      <c r="AM35" s="78">
        <v>17</v>
      </c>
      <c r="AN35" s="72">
        <v>102</v>
      </c>
      <c r="AO35" s="79">
        <v>101</v>
      </c>
      <c r="AP35" s="72">
        <v>222</v>
      </c>
      <c r="AQ35" s="80">
        <v>3856</v>
      </c>
      <c r="AR35" s="72">
        <v>441</v>
      </c>
      <c r="AS35" s="72">
        <v>280</v>
      </c>
      <c r="AT35" s="72">
        <v>1325</v>
      </c>
      <c r="AU35" s="80">
        <v>306</v>
      </c>
      <c r="AV35" s="86"/>
      <c r="AW35" s="86"/>
      <c r="AY35" s="5"/>
    </row>
    <row r="36" spans="1:51" x14ac:dyDescent="0.2">
      <c r="A36" s="71" t="s">
        <v>100</v>
      </c>
      <c r="B36" s="2" t="s">
        <v>49</v>
      </c>
      <c r="C36" s="2" t="s">
        <v>50</v>
      </c>
      <c r="D36" s="2" t="s">
        <v>101</v>
      </c>
      <c r="E36" s="5">
        <f t="shared" si="1"/>
        <v>2313</v>
      </c>
      <c r="F36" s="72">
        <v>50</v>
      </c>
      <c r="G36" s="72">
        <v>45</v>
      </c>
      <c r="H36" s="72">
        <v>50</v>
      </c>
      <c r="I36" s="72">
        <v>55</v>
      </c>
      <c r="J36" s="72">
        <v>48</v>
      </c>
      <c r="K36" s="72">
        <v>57</v>
      </c>
      <c r="L36" s="72">
        <v>46</v>
      </c>
      <c r="M36" s="72">
        <v>47</v>
      </c>
      <c r="N36" s="72">
        <v>47</v>
      </c>
      <c r="O36" s="72">
        <v>42</v>
      </c>
      <c r="P36" s="72">
        <v>48</v>
      </c>
      <c r="Q36" s="72">
        <v>47</v>
      </c>
      <c r="R36" s="72">
        <v>47</v>
      </c>
      <c r="S36" s="72">
        <v>45</v>
      </c>
      <c r="T36" s="72">
        <v>47</v>
      </c>
      <c r="U36" s="72">
        <v>45</v>
      </c>
      <c r="V36" s="72">
        <v>46</v>
      </c>
      <c r="W36" s="72">
        <v>47</v>
      </c>
      <c r="X36" s="72">
        <v>42</v>
      </c>
      <c r="Y36" s="72">
        <v>38</v>
      </c>
      <c r="Z36" s="72">
        <v>148</v>
      </c>
      <c r="AA36" s="72">
        <v>154</v>
      </c>
      <c r="AB36" s="72">
        <v>135</v>
      </c>
      <c r="AC36" s="72">
        <v>159</v>
      </c>
      <c r="AD36" s="72">
        <v>116</v>
      </c>
      <c r="AE36" s="72">
        <v>114</v>
      </c>
      <c r="AF36" s="72">
        <v>96</v>
      </c>
      <c r="AG36" s="72">
        <v>102</v>
      </c>
      <c r="AH36" s="72">
        <v>103</v>
      </c>
      <c r="AI36" s="72">
        <v>69</v>
      </c>
      <c r="AJ36" s="72">
        <v>62</v>
      </c>
      <c r="AK36" s="72">
        <v>45</v>
      </c>
      <c r="AL36" s="72">
        <v>71</v>
      </c>
      <c r="AM36" s="78">
        <v>3</v>
      </c>
      <c r="AN36" s="72">
        <v>15</v>
      </c>
      <c r="AO36" s="79">
        <v>17</v>
      </c>
      <c r="AP36" s="72">
        <v>38</v>
      </c>
      <c r="AQ36" s="80">
        <v>1145</v>
      </c>
      <c r="AR36" s="72">
        <v>124</v>
      </c>
      <c r="AS36" s="72">
        <v>108</v>
      </c>
      <c r="AT36" s="72">
        <v>400</v>
      </c>
      <c r="AU36" s="80">
        <v>58</v>
      </c>
      <c r="AV36" s="86"/>
      <c r="AW36" s="86"/>
      <c r="AY36" s="5"/>
    </row>
    <row r="37" spans="1:51" x14ac:dyDescent="0.2">
      <c r="A37" s="71" t="s">
        <v>102</v>
      </c>
      <c r="B37" s="2" t="s">
        <v>49</v>
      </c>
      <c r="C37" s="2" t="s">
        <v>37</v>
      </c>
      <c r="D37" s="2" t="s">
        <v>37</v>
      </c>
      <c r="E37" s="5">
        <f t="shared" si="1"/>
        <v>15215</v>
      </c>
      <c r="F37" s="72">
        <v>304</v>
      </c>
      <c r="G37" s="72">
        <v>281</v>
      </c>
      <c r="H37" s="72">
        <v>269</v>
      </c>
      <c r="I37" s="72">
        <v>265</v>
      </c>
      <c r="J37" s="72">
        <v>265</v>
      </c>
      <c r="K37" s="72">
        <v>294</v>
      </c>
      <c r="L37" s="72">
        <v>230</v>
      </c>
      <c r="M37" s="72">
        <v>232</v>
      </c>
      <c r="N37" s="72">
        <v>234</v>
      </c>
      <c r="O37" s="72">
        <v>232</v>
      </c>
      <c r="P37" s="72">
        <v>254</v>
      </c>
      <c r="Q37" s="72">
        <v>255</v>
      </c>
      <c r="R37" s="72">
        <v>260</v>
      </c>
      <c r="S37" s="72">
        <v>264</v>
      </c>
      <c r="T37" s="72">
        <v>266</v>
      </c>
      <c r="U37" s="72">
        <v>259</v>
      </c>
      <c r="V37" s="72">
        <v>265</v>
      </c>
      <c r="W37" s="72">
        <v>266</v>
      </c>
      <c r="X37" s="72">
        <v>263</v>
      </c>
      <c r="Y37" s="72">
        <v>248</v>
      </c>
      <c r="Z37" s="72">
        <v>1185</v>
      </c>
      <c r="AA37" s="72">
        <v>1133</v>
      </c>
      <c r="AB37" s="72">
        <v>1243</v>
      </c>
      <c r="AC37" s="72">
        <v>1091</v>
      </c>
      <c r="AD37" s="72">
        <v>899</v>
      </c>
      <c r="AE37" s="72">
        <v>791</v>
      </c>
      <c r="AF37" s="72">
        <v>829</v>
      </c>
      <c r="AG37" s="72">
        <v>643</v>
      </c>
      <c r="AH37" s="72">
        <v>625</v>
      </c>
      <c r="AI37" s="72">
        <v>533</v>
      </c>
      <c r="AJ37" s="72">
        <v>375</v>
      </c>
      <c r="AK37" s="72">
        <v>309</v>
      </c>
      <c r="AL37" s="72">
        <v>353</v>
      </c>
      <c r="AM37" s="78">
        <v>22</v>
      </c>
      <c r="AN37" s="72">
        <v>126</v>
      </c>
      <c r="AO37" s="79">
        <v>129</v>
      </c>
      <c r="AP37" s="72">
        <v>275</v>
      </c>
      <c r="AQ37" s="80">
        <v>7512</v>
      </c>
      <c r="AR37" s="72">
        <v>640</v>
      </c>
      <c r="AS37" s="72">
        <v>633</v>
      </c>
      <c r="AT37" s="72">
        <v>3103</v>
      </c>
      <c r="AU37" s="80">
        <v>390</v>
      </c>
      <c r="AV37" s="86"/>
      <c r="AW37" s="86"/>
      <c r="AY37" s="5"/>
    </row>
    <row r="38" spans="1:51" x14ac:dyDescent="0.2">
      <c r="A38" s="71" t="s">
        <v>103</v>
      </c>
      <c r="B38" s="2" t="s">
        <v>49</v>
      </c>
      <c r="C38" s="2" t="s">
        <v>37</v>
      </c>
      <c r="D38" s="2" t="s">
        <v>29</v>
      </c>
      <c r="E38" s="5">
        <f t="shared" si="1"/>
        <v>1676</v>
      </c>
      <c r="F38" s="72">
        <v>14</v>
      </c>
      <c r="G38" s="72">
        <v>23</v>
      </c>
      <c r="H38" s="72">
        <v>14</v>
      </c>
      <c r="I38" s="72">
        <v>25</v>
      </c>
      <c r="J38" s="72">
        <v>28</v>
      </c>
      <c r="K38" s="72">
        <v>29</v>
      </c>
      <c r="L38" s="72">
        <v>27</v>
      </c>
      <c r="M38" s="72">
        <v>28</v>
      </c>
      <c r="N38" s="72">
        <v>27</v>
      </c>
      <c r="O38" s="72">
        <v>28</v>
      </c>
      <c r="P38" s="72">
        <v>29</v>
      </c>
      <c r="Q38" s="72">
        <v>32</v>
      </c>
      <c r="R38" s="72">
        <v>33</v>
      </c>
      <c r="S38" s="72">
        <v>30</v>
      </c>
      <c r="T38" s="72">
        <v>36</v>
      </c>
      <c r="U38" s="72">
        <v>28</v>
      </c>
      <c r="V38" s="72">
        <v>26</v>
      </c>
      <c r="W38" s="72">
        <v>28</v>
      </c>
      <c r="X38" s="72">
        <v>26</v>
      </c>
      <c r="Y38" s="72">
        <v>20</v>
      </c>
      <c r="Z38" s="72">
        <v>84</v>
      </c>
      <c r="AA38" s="72">
        <v>97</v>
      </c>
      <c r="AB38" s="72">
        <v>92</v>
      </c>
      <c r="AC38" s="72">
        <v>100</v>
      </c>
      <c r="AD38" s="72">
        <v>99</v>
      </c>
      <c r="AE38" s="72">
        <v>82</v>
      </c>
      <c r="AF38" s="72">
        <v>94</v>
      </c>
      <c r="AG38" s="72">
        <v>94</v>
      </c>
      <c r="AH38" s="72">
        <v>105</v>
      </c>
      <c r="AI38" s="72">
        <v>103</v>
      </c>
      <c r="AJ38" s="72">
        <v>57</v>
      </c>
      <c r="AK38" s="72">
        <v>61</v>
      </c>
      <c r="AL38" s="72">
        <v>77</v>
      </c>
      <c r="AM38" s="78">
        <v>2</v>
      </c>
      <c r="AN38" s="72">
        <v>15</v>
      </c>
      <c r="AO38" s="79">
        <v>9</v>
      </c>
      <c r="AP38" s="72">
        <v>31</v>
      </c>
      <c r="AQ38" s="80">
        <v>886</v>
      </c>
      <c r="AR38" s="72">
        <v>80</v>
      </c>
      <c r="AS38" s="72">
        <v>63</v>
      </c>
      <c r="AT38" s="72">
        <v>282</v>
      </c>
      <c r="AU38" s="80">
        <v>42</v>
      </c>
      <c r="AV38" s="86"/>
      <c r="AW38" s="86"/>
      <c r="AY38" s="5"/>
    </row>
    <row r="39" spans="1:51" x14ac:dyDescent="0.2">
      <c r="A39" s="71" t="s">
        <v>104</v>
      </c>
      <c r="B39" s="2" t="s">
        <v>49</v>
      </c>
      <c r="C39" s="2" t="s">
        <v>37</v>
      </c>
      <c r="D39" s="2" t="s">
        <v>105</v>
      </c>
      <c r="E39" s="5">
        <f t="shared" si="1"/>
        <v>4511</v>
      </c>
      <c r="F39" s="72">
        <v>69</v>
      </c>
      <c r="G39" s="72">
        <v>89</v>
      </c>
      <c r="H39" s="72">
        <v>95</v>
      </c>
      <c r="I39" s="72">
        <v>104</v>
      </c>
      <c r="J39" s="72">
        <v>109</v>
      </c>
      <c r="K39" s="72">
        <v>72</v>
      </c>
      <c r="L39" s="72">
        <v>126</v>
      </c>
      <c r="M39" s="72">
        <v>128</v>
      </c>
      <c r="N39" s="72">
        <v>127</v>
      </c>
      <c r="O39" s="72">
        <v>121</v>
      </c>
      <c r="P39" s="72">
        <v>123</v>
      </c>
      <c r="Q39" s="72">
        <v>122</v>
      </c>
      <c r="R39" s="72">
        <v>115</v>
      </c>
      <c r="S39" s="72">
        <v>102</v>
      </c>
      <c r="T39" s="72">
        <v>91</v>
      </c>
      <c r="U39" s="72">
        <v>74</v>
      </c>
      <c r="V39" s="72">
        <v>63</v>
      </c>
      <c r="W39" s="72">
        <v>53</v>
      </c>
      <c r="X39" s="72">
        <v>49</v>
      </c>
      <c r="Y39" s="72">
        <v>50</v>
      </c>
      <c r="Z39" s="72">
        <v>244</v>
      </c>
      <c r="AA39" s="72">
        <v>295</v>
      </c>
      <c r="AB39" s="72">
        <v>286</v>
      </c>
      <c r="AC39" s="72">
        <v>265</v>
      </c>
      <c r="AD39" s="72">
        <v>210</v>
      </c>
      <c r="AE39" s="72">
        <v>235</v>
      </c>
      <c r="AF39" s="72">
        <v>220</v>
      </c>
      <c r="AG39" s="72">
        <v>188</v>
      </c>
      <c r="AH39" s="72">
        <v>185</v>
      </c>
      <c r="AI39" s="72">
        <v>155</v>
      </c>
      <c r="AJ39" s="72">
        <v>135</v>
      </c>
      <c r="AK39" s="72">
        <v>73</v>
      </c>
      <c r="AL39" s="72">
        <v>138</v>
      </c>
      <c r="AM39" s="78">
        <v>9</v>
      </c>
      <c r="AN39" s="72">
        <v>55</v>
      </c>
      <c r="AO39" s="79">
        <v>53</v>
      </c>
      <c r="AP39" s="72">
        <v>123</v>
      </c>
      <c r="AQ39" s="80">
        <v>2404</v>
      </c>
      <c r="AR39" s="72">
        <v>279</v>
      </c>
      <c r="AS39" s="72">
        <v>142</v>
      </c>
      <c r="AT39" s="72">
        <v>752</v>
      </c>
      <c r="AU39" s="80">
        <v>159</v>
      </c>
      <c r="AV39" s="86"/>
      <c r="AW39" s="86"/>
      <c r="AY39" s="5"/>
    </row>
    <row r="40" spans="1:51" x14ac:dyDescent="0.2">
      <c r="A40" s="71" t="s">
        <v>106</v>
      </c>
      <c r="B40" s="2" t="s">
        <v>49</v>
      </c>
      <c r="C40" s="2" t="s">
        <v>37</v>
      </c>
      <c r="D40" s="2" t="s">
        <v>107</v>
      </c>
      <c r="E40" s="5">
        <f t="shared" si="1"/>
        <v>2834</v>
      </c>
      <c r="F40" s="72">
        <v>41</v>
      </c>
      <c r="G40" s="72">
        <v>50</v>
      </c>
      <c r="H40" s="72">
        <v>48</v>
      </c>
      <c r="I40" s="72">
        <v>47</v>
      </c>
      <c r="J40" s="72">
        <v>51</v>
      </c>
      <c r="K40" s="72">
        <v>36</v>
      </c>
      <c r="L40" s="72">
        <v>55</v>
      </c>
      <c r="M40" s="72">
        <v>56</v>
      </c>
      <c r="N40" s="72">
        <v>56</v>
      </c>
      <c r="O40" s="72">
        <v>52</v>
      </c>
      <c r="P40" s="72">
        <v>60</v>
      </c>
      <c r="Q40" s="72">
        <v>59</v>
      </c>
      <c r="R40" s="72">
        <v>61</v>
      </c>
      <c r="S40" s="72">
        <v>60</v>
      </c>
      <c r="T40" s="72">
        <v>57</v>
      </c>
      <c r="U40" s="72">
        <v>50</v>
      </c>
      <c r="V40" s="72">
        <v>47</v>
      </c>
      <c r="W40" s="72">
        <v>46</v>
      </c>
      <c r="X40" s="72">
        <v>44</v>
      </c>
      <c r="Y40" s="72">
        <v>44</v>
      </c>
      <c r="Z40" s="72">
        <v>196</v>
      </c>
      <c r="AA40" s="72">
        <v>210</v>
      </c>
      <c r="AB40" s="72">
        <v>201</v>
      </c>
      <c r="AC40" s="72">
        <v>166</v>
      </c>
      <c r="AD40" s="72">
        <v>131</v>
      </c>
      <c r="AE40" s="72">
        <v>136</v>
      </c>
      <c r="AF40" s="72">
        <v>121</v>
      </c>
      <c r="AG40" s="72">
        <v>142</v>
      </c>
      <c r="AH40" s="72">
        <v>141</v>
      </c>
      <c r="AI40" s="72">
        <v>131</v>
      </c>
      <c r="AJ40" s="72">
        <v>89</v>
      </c>
      <c r="AK40" s="72">
        <v>66</v>
      </c>
      <c r="AL40" s="72">
        <v>84</v>
      </c>
      <c r="AM40" s="78">
        <v>6</v>
      </c>
      <c r="AN40" s="72">
        <v>31</v>
      </c>
      <c r="AO40" s="79">
        <v>33</v>
      </c>
      <c r="AP40" s="72">
        <v>75</v>
      </c>
      <c r="AQ40" s="80">
        <v>1485</v>
      </c>
      <c r="AR40" s="72">
        <v>155</v>
      </c>
      <c r="AS40" s="72">
        <v>116</v>
      </c>
      <c r="AT40" s="72">
        <v>513</v>
      </c>
      <c r="AU40" s="80">
        <v>105</v>
      </c>
      <c r="AV40" s="86"/>
      <c r="AW40" s="86"/>
      <c r="AY40" s="5"/>
    </row>
    <row r="41" spans="1:51" x14ac:dyDescent="0.2">
      <c r="A41" s="71" t="s">
        <v>108</v>
      </c>
      <c r="B41" s="2" t="s">
        <v>49</v>
      </c>
      <c r="C41" s="2" t="s">
        <v>37</v>
      </c>
      <c r="D41" s="2" t="s">
        <v>30</v>
      </c>
      <c r="E41" s="5">
        <f t="shared" si="1"/>
        <v>1776</v>
      </c>
      <c r="F41" s="72">
        <v>30</v>
      </c>
      <c r="G41" s="72">
        <v>44</v>
      </c>
      <c r="H41" s="72">
        <v>35</v>
      </c>
      <c r="I41" s="72">
        <v>28</v>
      </c>
      <c r="J41" s="72">
        <v>25</v>
      </c>
      <c r="K41" s="72">
        <v>33</v>
      </c>
      <c r="L41" s="72">
        <v>39</v>
      </c>
      <c r="M41" s="72">
        <v>37</v>
      </c>
      <c r="N41" s="72">
        <v>40</v>
      </c>
      <c r="O41" s="72">
        <v>43</v>
      </c>
      <c r="P41" s="72">
        <v>44</v>
      </c>
      <c r="Q41" s="72">
        <v>45</v>
      </c>
      <c r="R41" s="72">
        <v>45</v>
      </c>
      <c r="S41" s="72">
        <v>42</v>
      </c>
      <c r="T41" s="72">
        <v>35</v>
      </c>
      <c r="U41" s="72">
        <v>32</v>
      </c>
      <c r="V41" s="72">
        <v>29</v>
      </c>
      <c r="W41" s="72">
        <v>24</v>
      </c>
      <c r="X41" s="72">
        <v>25</v>
      </c>
      <c r="Y41" s="72">
        <v>21</v>
      </c>
      <c r="Z41" s="72">
        <v>112</v>
      </c>
      <c r="AA41" s="72">
        <v>133</v>
      </c>
      <c r="AB41" s="72">
        <v>129</v>
      </c>
      <c r="AC41" s="72">
        <v>100</v>
      </c>
      <c r="AD41" s="72">
        <v>91</v>
      </c>
      <c r="AE41" s="72">
        <v>70</v>
      </c>
      <c r="AF41" s="72">
        <v>82</v>
      </c>
      <c r="AG41" s="72">
        <v>77</v>
      </c>
      <c r="AH41" s="72">
        <v>77</v>
      </c>
      <c r="AI41" s="72">
        <v>73</v>
      </c>
      <c r="AJ41" s="72">
        <v>52</v>
      </c>
      <c r="AK41" s="72">
        <v>47</v>
      </c>
      <c r="AL41" s="72">
        <v>37</v>
      </c>
      <c r="AM41" s="78">
        <v>5</v>
      </c>
      <c r="AN41" s="72">
        <v>27</v>
      </c>
      <c r="AO41" s="79">
        <v>27</v>
      </c>
      <c r="AP41" s="72">
        <v>62</v>
      </c>
      <c r="AQ41" s="80">
        <v>936</v>
      </c>
      <c r="AR41" s="72">
        <v>97</v>
      </c>
      <c r="AS41" s="72">
        <v>66</v>
      </c>
      <c r="AT41" s="72">
        <v>313</v>
      </c>
      <c r="AU41" s="80">
        <v>87</v>
      </c>
      <c r="AV41" s="86"/>
      <c r="AW41" s="86"/>
      <c r="AY41" s="5"/>
    </row>
    <row r="42" spans="1:51" x14ac:dyDescent="0.2">
      <c r="A42" s="71" t="s">
        <v>109</v>
      </c>
      <c r="B42" s="2" t="s">
        <v>49</v>
      </c>
      <c r="C42" s="2" t="s">
        <v>37</v>
      </c>
      <c r="D42" s="2" t="s">
        <v>110</v>
      </c>
      <c r="E42" s="5">
        <f t="shared" si="1"/>
        <v>6144</v>
      </c>
      <c r="F42" s="72">
        <v>98</v>
      </c>
      <c r="G42" s="72">
        <v>73</v>
      </c>
      <c r="H42" s="72">
        <v>111</v>
      </c>
      <c r="I42" s="72">
        <v>88</v>
      </c>
      <c r="J42" s="72">
        <v>133</v>
      </c>
      <c r="K42" s="72">
        <v>158</v>
      </c>
      <c r="L42" s="72">
        <v>148</v>
      </c>
      <c r="M42" s="72">
        <v>147</v>
      </c>
      <c r="N42" s="72">
        <v>145</v>
      </c>
      <c r="O42" s="72">
        <v>134</v>
      </c>
      <c r="P42" s="72">
        <v>143</v>
      </c>
      <c r="Q42" s="72">
        <v>140</v>
      </c>
      <c r="R42" s="72">
        <v>134</v>
      </c>
      <c r="S42" s="72">
        <v>124</v>
      </c>
      <c r="T42" s="72">
        <v>113</v>
      </c>
      <c r="U42" s="72">
        <v>99</v>
      </c>
      <c r="V42" s="72">
        <v>91</v>
      </c>
      <c r="W42" s="72">
        <v>84</v>
      </c>
      <c r="X42" s="72">
        <v>81</v>
      </c>
      <c r="Y42" s="72">
        <v>85</v>
      </c>
      <c r="Z42" s="72">
        <v>461</v>
      </c>
      <c r="AA42" s="72">
        <v>511</v>
      </c>
      <c r="AB42" s="72">
        <v>560</v>
      </c>
      <c r="AC42" s="72">
        <v>494</v>
      </c>
      <c r="AD42" s="72">
        <v>312</v>
      </c>
      <c r="AE42" s="72">
        <v>294</v>
      </c>
      <c r="AF42" s="72">
        <v>230</v>
      </c>
      <c r="AG42" s="72">
        <v>241</v>
      </c>
      <c r="AH42" s="72">
        <v>206</v>
      </c>
      <c r="AI42" s="72">
        <v>175</v>
      </c>
      <c r="AJ42" s="72">
        <v>146</v>
      </c>
      <c r="AK42" s="72">
        <v>84</v>
      </c>
      <c r="AL42" s="72">
        <v>101</v>
      </c>
      <c r="AM42" s="78">
        <v>10</v>
      </c>
      <c r="AN42" s="72">
        <v>62</v>
      </c>
      <c r="AO42" s="79">
        <v>58</v>
      </c>
      <c r="AP42" s="72">
        <v>135</v>
      </c>
      <c r="AQ42" s="80">
        <v>3072</v>
      </c>
      <c r="AR42" s="72">
        <v>334</v>
      </c>
      <c r="AS42" s="72">
        <v>224</v>
      </c>
      <c r="AT42" s="72">
        <v>1236</v>
      </c>
      <c r="AU42" s="80">
        <v>185</v>
      </c>
      <c r="AV42" s="86"/>
      <c r="AW42" s="86"/>
      <c r="AY42" s="5"/>
    </row>
    <row r="43" spans="1:51" x14ac:dyDescent="0.2">
      <c r="A43" s="71" t="s">
        <v>111</v>
      </c>
      <c r="B43" s="2" t="s">
        <v>49</v>
      </c>
      <c r="C43" s="2" t="s">
        <v>37</v>
      </c>
      <c r="D43" s="2" t="s">
        <v>112</v>
      </c>
      <c r="E43" s="5">
        <f t="shared" si="1"/>
        <v>1184</v>
      </c>
      <c r="F43" s="72">
        <v>12</v>
      </c>
      <c r="G43" s="72">
        <v>19</v>
      </c>
      <c r="H43" s="72">
        <v>25</v>
      </c>
      <c r="I43" s="72">
        <v>14</v>
      </c>
      <c r="J43" s="72">
        <v>16</v>
      </c>
      <c r="K43" s="72">
        <v>21</v>
      </c>
      <c r="L43" s="72">
        <v>23</v>
      </c>
      <c r="M43" s="72">
        <v>24</v>
      </c>
      <c r="N43" s="72">
        <v>25</v>
      </c>
      <c r="O43" s="72">
        <v>25</v>
      </c>
      <c r="P43" s="72">
        <v>28</v>
      </c>
      <c r="Q43" s="72">
        <v>30</v>
      </c>
      <c r="R43" s="72">
        <v>31</v>
      </c>
      <c r="S43" s="72">
        <v>28</v>
      </c>
      <c r="T43" s="72">
        <v>31</v>
      </c>
      <c r="U43" s="72">
        <v>26</v>
      </c>
      <c r="V43" s="72">
        <v>25</v>
      </c>
      <c r="W43" s="72">
        <v>26</v>
      </c>
      <c r="X43" s="72">
        <v>23</v>
      </c>
      <c r="Y43" s="72">
        <v>18</v>
      </c>
      <c r="Z43" s="72">
        <v>61</v>
      </c>
      <c r="AA43" s="72">
        <v>76</v>
      </c>
      <c r="AB43" s="72">
        <v>74</v>
      </c>
      <c r="AC43" s="72">
        <v>73</v>
      </c>
      <c r="AD43" s="72">
        <v>70</v>
      </c>
      <c r="AE43" s="72">
        <v>47</v>
      </c>
      <c r="AF43" s="72">
        <v>55</v>
      </c>
      <c r="AG43" s="72">
        <v>65</v>
      </c>
      <c r="AH43" s="72">
        <v>53</v>
      </c>
      <c r="AI43" s="72">
        <v>43</v>
      </c>
      <c r="AJ43" s="72">
        <v>42</v>
      </c>
      <c r="AK43" s="72">
        <v>27</v>
      </c>
      <c r="AL43" s="72">
        <v>28</v>
      </c>
      <c r="AM43" s="78">
        <v>3</v>
      </c>
      <c r="AN43" s="72">
        <v>17</v>
      </c>
      <c r="AO43" s="79">
        <v>18</v>
      </c>
      <c r="AP43" s="72">
        <v>40</v>
      </c>
      <c r="AQ43" s="80">
        <v>623</v>
      </c>
      <c r="AR43" s="72">
        <v>78</v>
      </c>
      <c r="AS43" s="72">
        <v>56</v>
      </c>
      <c r="AT43" s="72">
        <v>190</v>
      </c>
      <c r="AU43" s="80">
        <v>53</v>
      </c>
      <c r="AV43" s="86"/>
      <c r="AW43" s="86"/>
      <c r="AY43" s="5"/>
    </row>
    <row r="44" spans="1:51" x14ac:dyDescent="0.2">
      <c r="A44" s="71" t="s">
        <v>113</v>
      </c>
      <c r="B44" s="2" t="s">
        <v>49</v>
      </c>
      <c r="C44" s="2" t="s">
        <v>37</v>
      </c>
      <c r="D44" s="2" t="s">
        <v>114</v>
      </c>
      <c r="E44" s="5">
        <f t="shared" si="1"/>
        <v>1437</v>
      </c>
      <c r="F44" s="72">
        <v>20</v>
      </c>
      <c r="G44" s="72">
        <v>18</v>
      </c>
      <c r="H44" s="72">
        <v>25</v>
      </c>
      <c r="I44" s="72">
        <v>27</v>
      </c>
      <c r="J44" s="72">
        <v>27</v>
      </c>
      <c r="K44" s="72">
        <v>22</v>
      </c>
      <c r="L44" s="72">
        <v>23</v>
      </c>
      <c r="M44" s="72">
        <v>23</v>
      </c>
      <c r="N44" s="72">
        <v>23</v>
      </c>
      <c r="O44" s="72">
        <v>23</v>
      </c>
      <c r="P44" s="72">
        <v>24</v>
      </c>
      <c r="Q44" s="72">
        <v>24</v>
      </c>
      <c r="R44" s="72">
        <v>24</v>
      </c>
      <c r="S44" s="72">
        <v>25</v>
      </c>
      <c r="T44" s="72">
        <v>26</v>
      </c>
      <c r="U44" s="72">
        <v>26</v>
      </c>
      <c r="V44" s="72">
        <v>27</v>
      </c>
      <c r="W44" s="72">
        <v>27</v>
      </c>
      <c r="X44" s="72">
        <v>23</v>
      </c>
      <c r="Y44" s="72">
        <v>18</v>
      </c>
      <c r="Z44" s="72">
        <v>86</v>
      </c>
      <c r="AA44" s="72">
        <v>83</v>
      </c>
      <c r="AB44" s="72">
        <v>98</v>
      </c>
      <c r="AC44" s="72">
        <v>91</v>
      </c>
      <c r="AD44" s="72">
        <v>85</v>
      </c>
      <c r="AE44" s="72">
        <v>89</v>
      </c>
      <c r="AF44" s="72">
        <v>64</v>
      </c>
      <c r="AG44" s="72">
        <v>68</v>
      </c>
      <c r="AH44" s="72">
        <v>81</v>
      </c>
      <c r="AI44" s="72">
        <v>68</v>
      </c>
      <c r="AJ44" s="72">
        <v>68</v>
      </c>
      <c r="AK44" s="72">
        <v>39</v>
      </c>
      <c r="AL44" s="72">
        <v>42</v>
      </c>
      <c r="AM44" s="78">
        <v>2</v>
      </c>
      <c r="AN44" s="72">
        <v>11</v>
      </c>
      <c r="AO44" s="79">
        <v>11</v>
      </c>
      <c r="AP44" s="72">
        <v>28</v>
      </c>
      <c r="AQ44" s="80">
        <v>746</v>
      </c>
      <c r="AR44" s="72">
        <v>62</v>
      </c>
      <c r="AS44" s="72">
        <v>60</v>
      </c>
      <c r="AT44" s="72">
        <v>270</v>
      </c>
      <c r="AU44" s="80">
        <v>41</v>
      </c>
      <c r="AV44" s="86"/>
      <c r="AW44" s="86"/>
      <c r="AY44" s="5"/>
    </row>
    <row r="45" spans="1:51" x14ac:dyDescent="0.2">
      <c r="A45" s="71" t="s">
        <v>115</v>
      </c>
      <c r="B45" s="2" t="s">
        <v>49</v>
      </c>
      <c r="C45" s="2" t="s">
        <v>37</v>
      </c>
      <c r="D45" s="2" t="s">
        <v>25</v>
      </c>
      <c r="E45" s="5">
        <f t="shared" si="1"/>
        <v>1613</v>
      </c>
      <c r="F45" s="72">
        <v>32</v>
      </c>
      <c r="G45" s="72">
        <v>35</v>
      </c>
      <c r="H45" s="72">
        <v>28</v>
      </c>
      <c r="I45" s="72">
        <v>23</v>
      </c>
      <c r="J45" s="72">
        <v>40</v>
      </c>
      <c r="K45" s="72">
        <v>29</v>
      </c>
      <c r="L45" s="72">
        <v>36</v>
      </c>
      <c r="M45" s="72">
        <v>36</v>
      </c>
      <c r="N45" s="72">
        <v>36</v>
      </c>
      <c r="O45" s="72">
        <v>44</v>
      </c>
      <c r="P45" s="72">
        <v>39</v>
      </c>
      <c r="Q45" s="72">
        <v>37</v>
      </c>
      <c r="R45" s="72">
        <v>38</v>
      </c>
      <c r="S45" s="72">
        <v>36</v>
      </c>
      <c r="T45" s="72">
        <v>32</v>
      </c>
      <c r="U45" s="72">
        <v>28</v>
      </c>
      <c r="V45" s="72">
        <v>24</v>
      </c>
      <c r="W45" s="72">
        <v>22</v>
      </c>
      <c r="X45" s="72">
        <v>21</v>
      </c>
      <c r="Y45" s="72">
        <v>16</v>
      </c>
      <c r="Z45" s="72">
        <v>101</v>
      </c>
      <c r="AA45" s="72">
        <v>106</v>
      </c>
      <c r="AB45" s="72">
        <v>141</v>
      </c>
      <c r="AC45" s="72">
        <v>94</v>
      </c>
      <c r="AD45" s="72">
        <v>96</v>
      </c>
      <c r="AE45" s="72">
        <v>72</v>
      </c>
      <c r="AF45" s="72">
        <v>53</v>
      </c>
      <c r="AG45" s="72">
        <v>78</v>
      </c>
      <c r="AH45" s="72">
        <v>66</v>
      </c>
      <c r="AI45" s="72">
        <v>66</v>
      </c>
      <c r="AJ45" s="72">
        <v>40</v>
      </c>
      <c r="AK45" s="72">
        <v>40</v>
      </c>
      <c r="AL45" s="72">
        <v>28</v>
      </c>
      <c r="AM45" s="78">
        <v>1</v>
      </c>
      <c r="AN45" s="72">
        <v>19</v>
      </c>
      <c r="AO45" s="79">
        <v>20</v>
      </c>
      <c r="AP45" s="72">
        <v>49</v>
      </c>
      <c r="AQ45" s="80">
        <v>827</v>
      </c>
      <c r="AR45" s="72">
        <v>87</v>
      </c>
      <c r="AS45" s="72">
        <v>54</v>
      </c>
      <c r="AT45" s="72">
        <v>305</v>
      </c>
      <c r="AU45" s="80">
        <v>68</v>
      </c>
      <c r="AV45" s="86"/>
      <c r="AW45" s="86"/>
      <c r="AY45" s="5"/>
    </row>
    <row r="46" spans="1:51" x14ac:dyDescent="0.2">
      <c r="A46" s="71" t="s">
        <v>116</v>
      </c>
      <c r="B46" s="2" t="s">
        <v>49</v>
      </c>
      <c r="C46" s="2" t="s">
        <v>37</v>
      </c>
      <c r="D46" s="2" t="s">
        <v>117</v>
      </c>
      <c r="E46" s="5">
        <f t="shared" si="1"/>
        <v>5212</v>
      </c>
      <c r="F46" s="72">
        <v>86</v>
      </c>
      <c r="G46" s="72">
        <v>90</v>
      </c>
      <c r="H46" s="72">
        <v>87</v>
      </c>
      <c r="I46" s="72">
        <v>85</v>
      </c>
      <c r="J46" s="72">
        <v>88</v>
      </c>
      <c r="K46" s="72">
        <v>100</v>
      </c>
      <c r="L46" s="72">
        <v>85</v>
      </c>
      <c r="M46" s="72">
        <v>85</v>
      </c>
      <c r="N46" s="72">
        <v>85</v>
      </c>
      <c r="O46" s="72">
        <v>79</v>
      </c>
      <c r="P46" s="72">
        <v>89</v>
      </c>
      <c r="Q46" s="72">
        <v>89</v>
      </c>
      <c r="R46" s="72">
        <v>90</v>
      </c>
      <c r="S46" s="72">
        <v>91</v>
      </c>
      <c r="T46" s="72">
        <v>86</v>
      </c>
      <c r="U46" s="72">
        <v>88</v>
      </c>
      <c r="V46" s="72">
        <v>90</v>
      </c>
      <c r="W46" s="72">
        <v>91</v>
      </c>
      <c r="X46" s="72">
        <v>87</v>
      </c>
      <c r="Y46" s="72">
        <v>88</v>
      </c>
      <c r="Z46" s="72">
        <v>395</v>
      </c>
      <c r="AA46" s="72">
        <v>383</v>
      </c>
      <c r="AB46" s="72">
        <v>370</v>
      </c>
      <c r="AC46" s="72">
        <v>369</v>
      </c>
      <c r="AD46" s="72">
        <v>317</v>
      </c>
      <c r="AE46" s="72">
        <v>294</v>
      </c>
      <c r="AF46" s="72">
        <v>256</v>
      </c>
      <c r="AG46" s="72">
        <v>222</v>
      </c>
      <c r="AH46" s="72">
        <v>199</v>
      </c>
      <c r="AI46" s="72">
        <v>161</v>
      </c>
      <c r="AJ46" s="72">
        <v>169</v>
      </c>
      <c r="AK46" s="72">
        <v>132</v>
      </c>
      <c r="AL46" s="72">
        <v>186</v>
      </c>
      <c r="AM46" s="78">
        <v>8</v>
      </c>
      <c r="AN46" s="72">
        <v>45</v>
      </c>
      <c r="AO46" s="79">
        <v>44</v>
      </c>
      <c r="AP46" s="72">
        <v>103</v>
      </c>
      <c r="AQ46" s="80">
        <v>2581</v>
      </c>
      <c r="AR46" s="72">
        <v>213</v>
      </c>
      <c r="AS46" s="72">
        <v>226</v>
      </c>
      <c r="AT46" s="72">
        <v>1015</v>
      </c>
      <c r="AU46" s="80">
        <v>136</v>
      </c>
      <c r="AV46" s="86"/>
      <c r="AW46" s="86"/>
      <c r="AY46" s="5"/>
    </row>
    <row r="47" spans="1:51" x14ac:dyDescent="0.2">
      <c r="A47" s="71" t="s">
        <v>118</v>
      </c>
      <c r="B47" s="2" t="s">
        <v>49</v>
      </c>
      <c r="C47" s="2" t="s">
        <v>37</v>
      </c>
      <c r="D47" s="2" t="s">
        <v>119</v>
      </c>
      <c r="E47" s="5">
        <f t="shared" si="1"/>
        <v>1404</v>
      </c>
      <c r="F47" s="72">
        <v>14</v>
      </c>
      <c r="G47" s="72">
        <v>18</v>
      </c>
      <c r="H47" s="72">
        <v>23</v>
      </c>
      <c r="I47" s="72">
        <v>23</v>
      </c>
      <c r="J47" s="72">
        <v>18</v>
      </c>
      <c r="K47" s="72">
        <v>26</v>
      </c>
      <c r="L47" s="72">
        <v>16</v>
      </c>
      <c r="M47" s="72">
        <v>17</v>
      </c>
      <c r="N47" s="72">
        <v>19</v>
      </c>
      <c r="O47" s="72">
        <v>20</v>
      </c>
      <c r="P47" s="72">
        <v>21</v>
      </c>
      <c r="Q47" s="72">
        <v>25</v>
      </c>
      <c r="R47" s="72">
        <v>26</v>
      </c>
      <c r="S47" s="72">
        <v>26</v>
      </c>
      <c r="T47" s="72">
        <v>27</v>
      </c>
      <c r="U47" s="72">
        <v>21</v>
      </c>
      <c r="V47" s="72">
        <v>22</v>
      </c>
      <c r="W47" s="72">
        <v>21</v>
      </c>
      <c r="X47" s="72">
        <v>17</v>
      </c>
      <c r="Y47" s="72">
        <v>17</v>
      </c>
      <c r="Z47" s="72">
        <v>76</v>
      </c>
      <c r="AA47" s="72">
        <v>97</v>
      </c>
      <c r="AB47" s="72">
        <v>124</v>
      </c>
      <c r="AC47" s="72">
        <v>89</v>
      </c>
      <c r="AD47" s="72">
        <v>112</v>
      </c>
      <c r="AE47" s="72">
        <v>79</v>
      </c>
      <c r="AF47" s="72">
        <v>84</v>
      </c>
      <c r="AG47" s="72">
        <v>51</v>
      </c>
      <c r="AH47" s="72">
        <v>59</v>
      </c>
      <c r="AI47" s="72">
        <v>67</v>
      </c>
      <c r="AJ47" s="72">
        <v>58</v>
      </c>
      <c r="AK47" s="72">
        <v>31</v>
      </c>
      <c r="AL47" s="72">
        <v>60</v>
      </c>
      <c r="AM47" s="78">
        <v>13</v>
      </c>
      <c r="AN47" s="72">
        <v>15</v>
      </c>
      <c r="AO47" s="79">
        <v>16</v>
      </c>
      <c r="AP47" s="72">
        <v>38</v>
      </c>
      <c r="AQ47" s="80">
        <v>723</v>
      </c>
      <c r="AR47" s="72">
        <v>68</v>
      </c>
      <c r="AS47" s="72">
        <v>50</v>
      </c>
      <c r="AT47" s="72">
        <v>276</v>
      </c>
      <c r="AU47" s="80">
        <v>49</v>
      </c>
      <c r="AV47" s="86"/>
      <c r="AW47" s="86"/>
      <c r="AY47" s="5"/>
    </row>
    <row r="48" spans="1:51" x14ac:dyDescent="0.2">
      <c r="A48" s="71" t="s">
        <v>120</v>
      </c>
      <c r="B48" s="2" t="s">
        <v>49</v>
      </c>
      <c r="C48" s="2" t="s">
        <v>37</v>
      </c>
      <c r="D48" s="2" t="s">
        <v>121</v>
      </c>
      <c r="E48" s="5">
        <f t="shared" si="1"/>
        <v>1627</v>
      </c>
      <c r="F48" s="72">
        <v>43</v>
      </c>
      <c r="G48" s="72">
        <v>45</v>
      </c>
      <c r="H48" s="72">
        <v>35</v>
      </c>
      <c r="I48" s="72">
        <v>40</v>
      </c>
      <c r="J48" s="72">
        <v>39</v>
      </c>
      <c r="K48" s="72">
        <v>35</v>
      </c>
      <c r="L48" s="72">
        <v>21</v>
      </c>
      <c r="M48" s="72">
        <v>22</v>
      </c>
      <c r="N48" s="72">
        <v>23</v>
      </c>
      <c r="O48" s="72">
        <v>25</v>
      </c>
      <c r="P48" s="72">
        <v>27</v>
      </c>
      <c r="Q48" s="72">
        <v>29</v>
      </c>
      <c r="R48" s="72">
        <v>30</v>
      </c>
      <c r="S48" s="72">
        <v>30</v>
      </c>
      <c r="T48" s="72">
        <v>27</v>
      </c>
      <c r="U48" s="72">
        <v>26</v>
      </c>
      <c r="V48" s="72">
        <v>25</v>
      </c>
      <c r="W48" s="72">
        <v>22</v>
      </c>
      <c r="X48" s="72">
        <v>24</v>
      </c>
      <c r="Y48" s="72">
        <v>22</v>
      </c>
      <c r="Z48" s="72">
        <v>125</v>
      </c>
      <c r="AA48" s="72">
        <v>111</v>
      </c>
      <c r="AB48" s="72">
        <v>115</v>
      </c>
      <c r="AC48" s="72">
        <v>88</v>
      </c>
      <c r="AD48" s="72">
        <v>102</v>
      </c>
      <c r="AE48" s="72">
        <v>91</v>
      </c>
      <c r="AF48" s="72">
        <v>83</v>
      </c>
      <c r="AG48" s="72">
        <v>66</v>
      </c>
      <c r="AH48" s="72">
        <v>62</v>
      </c>
      <c r="AI48" s="72">
        <v>54</v>
      </c>
      <c r="AJ48" s="72">
        <v>46</v>
      </c>
      <c r="AK48" s="72">
        <v>56</v>
      </c>
      <c r="AL48" s="72">
        <v>38</v>
      </c>
      <c r="AM48" s="78">
        <v>3</v>
      </c>
      <c r="AN48" s="72">
        <v>16</v>
      </c>
      <c r="AO48" s="79">
        <v>15</v>
      </c>
      <c r="AP48" s="72">
        <v>37</v>
      </c>
      <c r="AQ48" s="80">
        <v>748</v>
      </c>
      <c r="AR48" s="72">
        <v>72</v>
      </c>
      <c r="AS48" s="72">
        <v>57</v>
      </c>
      <c r="AT48" s="72">
        <v>289</v>
      </c>
      <c r="AU48" s="80">
        <v>56</v>
      </c>
      <c r="AV48" s="86"/>
      <c r="AW48" s="86"/>
      <c r="AY48" s="5"/>
    </row>
    <row r="49" spans="1:51" x14ac:dyDescent="0.2">
      <c r="A49" s="71" t="s">
        <v>122</v>
      </c>
      <c r="B49" s="2" t="s">
        <v>49</v>
      </c>
      <c r="C49" s="2" t="s">
        <v>37</v>
      </c>
      <c r="D49" s="2" t="s">
        <v>123</v>
      </c>
      <c r="E49" s="5">
        <f t="shared" si="1"/>
        <v>4345</v>
      </c>
      <c r="F49" s="72">
        <v>83</v>
      </c>
      <c r="G49" s="72">
        <v>94</v>
      </c>
      <c r="H49" s="72">
        <v>92</v>
      </c>
      <c r="I49" s="72">
        <v>113</v>
      </c>
      <c r="J49" s="72">
        <v>105</v>
      </c>
      <c r="K49" s="72">
        <v>106</v>
      </c>
      <c r="L49" s="72">
        <v>69</v>
      </c>
      <c r="M49" s="72">
        <v>71</v>
      </c>
      <c r="N49" s="72">
        <v>75</v>
      </c>
      <c r="O49" s="72">
        <v>73</v>
      </c>
      <c r="P49" s="72">
        <v>85</v>
      </c>
      <c r="Q49" s="72">
        <v>90</v>
      </c>
      <c r="R49" s="72">
        <v>93</v>
      </c>
      <c r="S49" s="72">
        <v>90</v>
      </c>
      <c r="T49" s="72">
        <v>84</v>
      </c>
      <c r="U49" s="72">
        <v>79</v>
      </c>
      <c r="V49" s="72">
        <v>77</v>
      </c>
      <c r="W49" s="72">
        <v>72</v>
      </c>
      <c r="X49" s="72">
        <v>71</v>
      </c>
      <c r="Y49" s="72">
        <v>67</v>
      </c>
      <c r="Z49" s="72">
        <v>289</v>
      </c>
      <c r="AA49" s="72">
        <v>274</v>
      </c>
      <c r="AB49" s="72">
        <v>342</v>
      </c>
      <c r="AC49" s="72">
        <v>268</v>
      </c>
      <c r="AD49" s="72">
        <v>253</v>
      </c>
      <c r="AE49" s="72">
        <v>206</v>
      </c>
      <c r="AF49" s="72">
        <v>177</v>
      </c>
      <c r="AG49" s="72">
        <v>187</v>
      </c>
      <c r="AH49" s="72">
        <v>166</v>
      </c>
      <c r="AI49" s="72">
        <v>144</v>
      </c>
      <c r="AJ49" s="72">
        <v>121</v>
      </c>
      <c r="AK49" s="72">
        <v>97</v>
      </c>
      <c r="AL49" s="72">
        <v>132</v>
      </c>
      <c r="AM49" s="78">
        <v>8</v>
      </c>
      <c r="AN49" s="72">
        <v>43</v>
      </c>
      <c r="AO49" s="79">
        <v>45</v>
      </c>
      <c r="AP49" s="72">
        <v>101</v>
      </c>
      <c r="AQ49" s="80">
        <v>2090</v>
      </c>
      <c r="AR49" s="72">
        <v>221</v>
      </c>
      <c r="AS49" s="72">
        <v>175</v>
      </c>
      <c r="AT49" s="72">
        <v>775</v>
      </c>
      <c r="AU49" s="80">
        <v>137</v>
      </c>
      <c r="AV49" s="86"/>
      <c r="AW49" s="86"/>
      <c r="AY49" s="5"/>
    </row>
    <row r="50" spans="1:51" x14ac:dyDescent="0.2">
      <c r="A50" s="71" t="s">
        <v>124</v>
      </c>
      <c r="B50" s="2" t="s">
        <v>49</v>
      </c>
      <c r="C50" s="2" t="s">
        <v>37</v>
      </c>
      <c r="D50" s="2" t="s">
        <v>125</v>
      </c>
      <c r="E50" s="5">
        <f t="shared" si="1"/>
        <v>5899</v>
      </c>
      <c r="F50" s="72">
        <v>79</v>
      </c>
      <c r="G50" s="72">
        <v>92</v>
      </c>
      <c r="H50" s="72">
        <v>96</v>
      </c>
      <c r="I50" s="72">
        <v>93</v>
      </c>
      <c r="J50" s="72">
        <v>86</v>
      </c>
      <c r="K50" s="72">
        <v>110</v>
      </c>
      <c r="L50" s="72">
        <v>138</v>
      </c>
      <c r="M50" s="72">
        <v>140</v>
      </c>
      <c r="N50" s="72">
        <v>137</v>
      </c>
      <c r="O50" s="72">
        <v>137</v>
      </c>
      <c r="P50" s="72">
        <v>142</v>
      </c>
      <c r="Q50" s="72">
        <v>144</v>
      </c>
      <c r="R50" s="72">
        <v>142</v>
      </c>
      <c r="S50" s="72">
        <v>133</v>
      </c>
      <c r="T50" s="72">
        <v>122</v>
      </c>
      <c r="U50" s="72">
        <v>110</v>
      </c>
      <c r="V50" s="72">
        <v>101</v>
      </c>
      <c r="W50" s="72">
        <v>96</v>
      </c>
      <c r="X50" s="72">
        <v>93</v>
      </c>
      <c r="Y50" s="72">
        <v>90</v>
      </c>
      <c r="Z50" s="72">
        <v>447</v>
      </c>
      <c r="AA50" s="72">
        <v>412</v>
      </c>
      <c r="AB50" s="72">
        <v>378</v>
      </c>
      <c r="AC50" s="72">
        <v>380</v>
      </c>
      <c r="AD50" s="72">
        <v>290</v>
      </c>
      <c r="AE50" s="72">
        <v>282</v>
      </c>
      <c r="AF50" s="72">
        <v>271</v>
      </c>
      <c r="AG50" s="72">
        <v>236</v>
      </c>
      <c r="AH50" s="72">
        <v>265</v>
      </c>
      <c r="AI50" s="72">
        <v>223</v>
      </c>
      <c r="AJ50" s="72">
        <v>159</v>
      </c>
      <c r="AK50" s="72">
        <v>135</v>
      </c>
      <c r="AL50" s="72">
        <v>140</v>
      </c>
      <c r="AM50" s="78">
        <v>14</v>
      </c>
      <c r="AN50" s="72">
        <v>66</v>
      </c>
      <c r="AO50" s="79">
        <v>59</v>
      </c>
      <c r="AP50" s="72">
        <v>140</v>
      </c>
      <c r="AQ50" s="80">
        <v>3171</v>
      </c>
      <c r="AR50" s="72">
        <v>360</v>
      </c>
      <c r="AS50" s="72">
        <v>238</v>
      </c>
      <c r="AT50" s="72">
        <v>1143</v>
      </c>
      <c r="AU50" s="80">
        <v>190</v>
      </c>
      <c r="AV50" s="86"/>
      <c r="AW50" s="86"/>
      <c r="AY50" s="5"/>
    </row>
    <row r="51" spans="1:51" x14ac:dyDescent="0.2">
      <c r="A51" s="71" t="s">
        <v>126</v>
      </c>
      <c r="B51" s="2" t="s">
        <v>49</v>
      </c>
      <c r="C51" s="2" t="s">
        <v>37</v>
      </c>
      <c r="D51" s="2" t="s">
        <v>127</v>
      </c>
      <c r="E51" s="5">
        <f t="shared" si="1"/>
        <v>2097</v>
      </c>
      <c r="F51" s="72">
        <v>37</v>
      </c>
      <c r="G51" s="72">
        <v>33</v>
      </c>
      <c r="H51" s="72">
        <v>32</v>
      </c>
      <c r="I51" s="72">
        <v>37</v>
      </c>
      <c r="J51" s="72">
        <v>35</v>
      </c>
      <c r="K51" s="72">
        <v>42</v>
      </c>
      <c r="L51" s="72">
        <v>30</v>
      </c>
      <c r="M51" s="72">
        <v>32</v>
      </c>
      <c r="N51" s="72">
        <v>34</v>
      </c>
      <c r="O51" s="72">
        <v>32</v>
      </c>
      <c r="P51" s="72">
        <v>36</v>
      </c>
      <c r="Q51" s="72">
        <v>34</v>
      </c>
      <c r="R51" s="72">
        <v>37</v>
      </c>
      <c r="S51" s="72">
        <v>35</v>
      </c>
      <c r="T51" s="72">
        <v>40</v>
      </c>
      <c r="U51" s="72">
        <v>36</v>
      </c>
      <c r="V51" s="72">
        <v>36</v>
      </c>
      <c r="W51" s="72">
        <v>33</v>
      </c>
      <c r="X51" s="72">
        <v>32</v>
      </c>
      <c r="Y51" s="72">
        <v>32</v>
      </c>
      <c r="Z51" s="72">
        <v>144</v>
      </c>
      <c r="AA51" s="72">
        <v>145</v>
      </c>
      <c r="AB51" s="72">
        <v>139</v>
      </c>
      <c r="AC51" s="72">
        <v>150</v>
      </c>
      <c r="AD51" s="72">
        <v>127</v>
      </c>
      <c r="AE51" s="72">
        <v>101</v>
      </c>
      <c r="AF51" s="72">
        <v>109</v>
      </c>
      <c r="AG51" s="72">
        <v>92</v>
      </c>
      <c r="AH51" s="72">
        <v>82</v>
      </c>
      <c r="AI51" s="72">
        <v>95</v>
      </c>
      <c r="AJ51" s="72">
        <v>72</v>
      </c>
      <c r="AK51" s="72">
        <v>66</v>
      </c>
      <c r="AL51" s="72">
        <v>80</v>
      </c>
      <c r="AM51" s="78">
        <v>3</v>
      </c>
      <c r="AN51" s="72">
        <v>14</v>
      </c>
      <c r="AO51" s="79">
        <v>16</v>
      </c>
      <c r="AP51" s="72">
        <v>35</v>
      </c>
      <c r="AQ51" s="80">
        <v>1011</v>
      </c>
      <c r="AR51" s="72">
        <v>88</v>
      </c>
      <c r="AS51" s="72">
        <v>84</v>
      </c>
      <c r="AT51" s="72">
        <v>369</v>
      </c>
      <c r="AU51" s="80">
        <v>56</v>
      </c>
      <c r="AV51" s="86"/>
      <c r="AW51" s="86"/>
      <c r="AY51" s="5"/>
    </row>
    <row r="52" spans="1:51" x14ac:dyDescent="0.2">
      <c r="A52" s="71" t="s">
        <v>128</v>
      </c>
      <c r="B52" s="2" t="s">
        <v>49</v>
      </c>
      <c r="C52" s="2" t="s">
        <v>129</v>
      </c>
      <c r="D52" s="2" t="s">
        <v>129</v>
      </c>
      <c r="E52" s="5">
        <f t="shared" si="1"/>
        <v>25135</v>
      </c>
      <c r="F52" s="72">
        <v>440</v>
      </c>
      <c r="G52" s="72">
        <v>474</v>
      </c>
      <c r="H52" s="72">
        <v>433</v>
      </c>
      <c r="I52" s="72">
        <v>429</v>
      </c>
      <c r="J52" s="72">
        <v>475</v>
      </c>
      <c r="K52" s="72">
        <v>528</v>
      </c>
      <c r="L52" s="72">
        <v>444</v>
      </c>
      <c r="M52" s="72">
        <v>446</v>
      </c>
      <c r="N52" s="72">
        <v>442</v>
      </c>
      <c r="O52" s="72">
        <v>429</v>
      </c>
      <c r="P52" s="72">
        <v>451</v>
      </c>
      <c r="Q52" s="72">
        <v>447</v>
      </c>
      <c r="R52" s="72">
        <v>440</v>
      </c>
      <c r="S52" s="72">
        <v>438</v>
      </c>
      <c r="T52" s="72">
        <v>429</v>
      </c>
      <c r="U52" s="72">
        <v>410</v>
      </c>
      <c r="V52" s="72">
        <v>410</v>
      </c>
      <c r="W52" s="72">
        <v>406</v>
      </c>
      <c r="X52" s="72">
        <v>400</v>
      </c>
      <c r="Y52" s="72">
        <v>384</v>
      </c>
      <c r="Z52" s="72">
        <v>1962</v>
      </c>
      <c r="AA52" s="72">
        <v>2176</v>
      </c>
      <c r="AB52" s="72">
        <v>2185</v>
      </c>
      <c r="AC52" s="72">
        <v>1990</v>
      </c>
      <c r="AD52" s="72">
        <v>1791</v>
      </c>
      <c r="AE52" s="72">
        <v>1426</v>
      </c>
      <c r="AF52" s="72">
        <v>1310</v>
      </c>
      <c r="AG52" s="72">
        <v>997</v>
      </c>
      <c r="AH52" s="72">
        <v>858</v>
      </c>
      <c r="AI52" s="72">
        <v>613</v>
      </c>
      <c r="AJ52" s="72">
        <v>501</v>
      </c>
      <c r="AK52" s="72">
        <v>312</v>
      </c>
      <c r="AL52" s="72">
        <v>259</v>
      </c>
      <c r="AM52" s="78">
        <v>33</v>
      </c>
      <c r="AN52" s="72">
        <v>202</v>
      </c>
      <c r="AO52" s="79">
        <v>189</v>
      </c>
      <c r="AP52" s="72">
        <v>427</v>
      </c>
      <c r="AQ52" s="80">
        <v>12472</v>
      </c>
      <c r="AR52" s="72">
        <v>1054</v>
      </c>
      <c r="AS52" s="72">
        <v>985</v>
      </c>
      <c r="AT52" s="72">
        <v>5737</v>
      </c>
      <c r="AU52" s="80">
        <v>582</v>
      </c>
      <c r="AV52" s="86"/>
      <c r="AW52" s="86"/>
      <c r="AY52" s="5"/>
    </row>
    <row r="53" spans="1:51" x14ac:dyDescent="0.2">
      <c r="A53" s="71" t="s">
        <v>130</v>
      </c>
      <c r="B53" s="2" t="s">
        <v>49</v>
      </c>
      <c r="C53" s="2" t="s">
        <v>129</v>
      </c>
      <c r="D53" s="2" t="s">
        <v>131</v>
      </c>
      <c r="E53" s="5">
        <f t="shared" si="1"/>
        <v>70695</v>
      </c>
      <c r="F53" s="72">
        <v>1064</v>
      </c>
      <c r="G53" s="72">
        <v>1045</v>
      </c>
      <c r="H53" s="72">
        <v>1008</v>
      </c>
      <c r="I53" s="72">
        <v>954</v>
      </c>
      <c r="J53" s="72">
        <v>1005</v>
      </c>
      <c r="K53" s="72">
        <v>1097</v>
      </c>
      <c r="L53" s="72">
        <v>1808</v>
      </c>
      <c r="M53" s="72">
        <v>1798</v>
      </c>
      <c r="N53" s="72">
        <v>1775</v>
      </c>
      <c r="O53" s="72">
        <v>1687</v>
      </c>
      <c r="P53" s="72">
        <v>1757</v>
      </c>
      <c r="Q53" s="72">
        <v>1705</v>
      </c>
      <c r="R53" s="72">
        <v>1646</v>
      </c>
      <c r="S53" s="72">
        <v>1583</v>
      </c>
      <c r="T53" s="72">
        <v>1497</v>
      </c>
      <c r="U53" s="72">
        <v>1374</v>
      </c>
      <c r="V53" s="72">
        <v>1309</v>
      </c>
      <c r="W53" s="72">
        <v>1256</v>
      </c>
      <c r="X53" s="72">
        <v>1213</v>
      </c>
      <c r="Y53" s="72">
        <v>1159</v>
      </c>
      <c r="Z53" s="72">
        <v>5743</v>
      </c>
      <c r="AA53" s="72">
        <v>6290</v>
      </c>
      <c r="AB53" s="72">
        <v>6215</v>
      </c>
      <c r="AC53" s="72">
        <v>5519</v>
      </c>
      <c r="AD53" s="72">
        <v>4651</v>
      </c>
      <c r="AE53" s="72">
        <v>3731</v>
      </c>
      <c r="AF53" s="72">
        <v>2813</v>
      </c>
      <c r="AG53" s="72">
        <v>2424</v>
      </c>
      <c r="AH53" s="72">
        <v>1921</v>
      </c>
      <c r="AI53" s="72">
        <v>1566</v>
      </c>
      <c r="AJ53" s="72">
        <v>903</v>
      </c>
      <c r="AK53" s="72">
        <v>511</v>
      </c>
      <c r="AL53" s="72">
        <v>668</v>
      </c>
      <c r="AM53" s="78">
        <v>127</v>
      </c>
      <c r="AN53" s="72">
        <v>791</v>
      </c>
      <c r="AO53" s="79">
        <v>739</v>
      </c>
      <c r="AP53" s="72">
        <v>1641</v>
      </c>
      <c r="AQ53" s="80">
        <v>37354</v>
      </c>
      <c r="AR53" s="72">
        <v>3933</v>
      </c>
      <c r="AS53" s="72">
        <v>3153</v>
      </c>
      <c r="AT53" s="72">
        <v>16147</v>
      </c>
      <c r="AU53" s="80">
        <v>2245</v>
      </c>
      <c r="AV53" s="86"/>
      <c r="AW53" s="86"/>
      <c r="AY53" s="5"/>
    </row>
    <row r="54" spans="1:51" x14ac:dyDescent="0.2">
      <c r="A54" s="71" t="s">
        <v>132</v>
      </c>
      <c r="B54" s="2" t="s">
        <v>49</v>
      </c>
      <c r="C54" s="2" t="s">
        <v>129</v>
      </c>
      <c r="D54" s="2" t="s">
        <v>133</v>
      </c>
      <c r="E54" s="5">
        <f t="shared" si="1"/>
        <v>64533</v>
      </c>
      <c r="F54" s="72">
        <v>903</v>
      </c>
      <c r="G54" s="72">
        <v>859</v>
      </c>
      <c r="H54" s="72">
        <v>899</v>
      </c>
      <c r="I54" s="72">
        <v>849</v>
      </c>
      <c r="J54" s="72">
        <v>937</v>
      </c>
      <c r="K54" s="72">
        <v>960</v>
      </c>
      <c r="L54" s="72">
        <v>1630</v>
      </c>
      <c r="M54" s="72">
        <v>1615</v>
      </c>
      <c r="N54" s="72">
        <v>1587</v>
      </c>
      <c r="O54" s="72">
        <v>1495</v>
      </c>
      <c r="P54" s="72">
        <v>1556</v>
      </c>
      <c r="Q54" s="72">
        <v>1496</v>
      </c>
      <c r="R54" s="72">
        <v>1453</v>
      </c>
      <c r="S54" s="72">
        <v>1439</v>
      </c>
      <c r="T54" s="72">
        <v>1421</v>
      </c>
      <c r="U54" s="72">
        <v>1369</v>
      </c>
      <c r="V54" s="72">
        <v>1369</v>
      </c>
      <c r="W54" s="72">
        <v>1362</v>
      </c>
      <c r="X54" s="72">
        <v>1342</v>
      </c>
      <c r="Y54" s="72">
        <v>1281</v>
      </c>
      <c r="Z54" s="72">
        <v>6295</v>
      </c>
      <c r="AA54" s="72">
        <v>6393</v>
      </c>
      <c r="AB54" s="72">
        <v>5506</v>
      </c>
      <c r="AC54" s="72">
        <v>4927</v>
      </c>
      <c r="AD54" s="72">
        <v>3770</v>
      </c>
      <c r="AE54" s="72">
        <v>3359</v>
      </c>
      <c r="AF54" s="72">
        <v>2481</v>
      </c>
      <c r="AG54" s="72">
        <v>2152</v>
      </c>
      <c r="AH54" s="72">
        <v>1430</v>
      </c>
      <c r="AI54" s="72">
        <v>1014</v>
      </c>
      <c r="AJ54" s="72">
        <v>658</v>
      </c>
      <c r="AK54" s="72">
        <v>336</v>
      </c>
      <c r="AL54" s="72">
        <v>390</v>
      </c>
      <c r="AM54" s="78">
        <v>112</v>
      </c>
      <c r="AN54" s="72">
        <v>683</v>
      </c>
      <c r="AO54" s="79">
        <v>630</v>
      </c>
      <c r="AP54" s="72">
        <v>1411</v>
      </c>
      <c r="AQ54" s="80">
        <v>33633</v>
      </c>
      <c r="AR54" s="72">
        <v>3745</v>
      </c>
      <c r="AS54" s="72">
        <v>3414</v>
      </c>
      <c r="AT54" s="72">
        <v>14383</v>
      </c>
      <c r="AU54" s="80">
        <v>1917</v>
      </c>
      <c r="AV54" s="86"/>
      <c r="AW54" s="86"/>
      <c r="AY54" s="5"/>
    </row>
    <row r="55" spans="1:51" x14ac:dyDescent="0.2">
      <c r="A55" s="71" t="s">
        <v>134</v>
      </c>
      <c r="B55" s="2" t="s">
        <v>49</v>
      </c>
      <c r="C55" s="2" t="s">
        <v>129</v>
      </c>
      <c r="D55" s="2" t="s">
        <v>135</v>
      </c>
      <c r="E55" s="5">
        <f t="shared" si="1"/>
        <v>7091</v>
      </c>
      <c r="F55" s="72">
        <v>77</v>
      </c>
      <c r="G55" s="72">
        <v>82</v>
      </c>
      <c r="H55" s="72">
        <v>73</v>
      </c>
      <c r="I55" s="72">
        <v>82</v>
      </c>
      <c r="J55" s="72">
        <v>91</v>
      </c>
      <c r="K55" s="72">
        <v>106</v>
      </c>
      <c r="L55" s="72">
        <v>132</v>
      </c>
      <c r="M55" s="72">
        <v>132</v>
      </c>
      <c r="N55" s="72">
        <v>131</v>
      </c>
      <c r="O55" s="72">
        <v>128</v>
      </c>
      <c r="P55" s="72">
        <v>131</v>
      </c>
      <c r="Q55" s="72">
        <v>131</v>
      </c>
      <c r="R55" s="72">
        <v>129</v>
      </c>
      <c r="S55" s="72">
        <v>124</v>
      </c>
      <c r="T55" s="72">
        <v>119</v>
      </c>
      <c r="U55" s="72">
        <v>111</v>
      </c>
      <c r="V55" s="72">
        <v>110</v>
      </c>
      <c r="W55" s="72">
        <v>106</v>
      </c>
      <c r="X55" s="72">
        <v>104</v>
      </c>
      <c r="Y55" s="72">
        <v>104</v>
      </c>
      <c r="Z55" s="72">
        <v>525</v>
      </c>
      <c r="AA55" s="72">
        <v>653</v>
      </c>
      <c r="AB55" s="72">
        <v>577</v>
      </c>
      <c r="AC55" s="72">
        <v>535</v>
      </c>
      <c r="AD55" s="72">
        <v>521</v>
      </c>
      <c r="AE55" s="72">
        <v>456</v>
      </c>
      <c r="AF55" s="72">
        <v>367</v>
      </c>
      <c r="AG55" s="72">
        <v>319</v>
      </c>
      <c r="AH55" s="72">
        <v>260</v>
      </c>
      <c r="AI55" s="72">
        <v>244</v>
      </c>
      <c r="AJ55" s="72">
        <v>188</v>
      </c>
      <c r="AK55" s="72">
        <v>137</v>
      </c>
      <c r="AL55" s="72">
        <v>106</v>
      </c>
      <c r="AM55" s="78">
        <v>9</v>
      </c>
      <c r="AN55" s="72">
        <v>59</v>
      </c>
      <c r="AO55" s="79">
        <v>49</v>
      </c>
      <c r="AP55" s="72">
        <v>123</v>
      </c>
      <c r="AQ55" s="80">
        <v>3661</v>
      </c>
      <c r="AR55" s="72">
        <v>314</v>
      </c>
      <c r="AS55" s="72">
        <v>254</v>
      </c>
      <c r="AT55" s="72">
        <v>1560</v>
      </c>
      <c r="AU55" s="80">
        <v>167</v>
      </c>
      <c r="AV55" s="86"/>
      <c r="AW55" s="86"/>
      <c r="AY55" s="5"/>
    </row>
    <row r="56" spans="1:51" x14ac:dyDescent="0.2">
      <c r="A56" s="71" t="s">
        <v>136</v>
      </c>
      <c r="B56" s="2" t="s">
        <v>49</v>
      </c>
      <c r="C56" s="2" t="s">
        <v>129</v>
      </c>
      <c r="D56" s="2" t="s">
        <v>137</v>
      </c>
      <c r="E56" s="5">
        <f t="shared" si="1"/>
        <v>27309</v>
      </c>
      <c r="F56" s="72">
        <v>454</v>
      </c>
      <c r="G56" s="72">
        <v>520</v>
      </c>
      <c r="H56" s="72">
        <v>482</v>
      </c>
      <c r="I56" s="72">
        <v>458</v>
      </c>
      <c r="J56" s="72">
        <v>508</v>
      </c>
      <c r="K56" s="72">
        <v>567</v>
      </c>
      <c r="L56" s="72">
        <v>506</v>
      </c>
      <c r="M56" s="72">
        <v>506</v>
      </c>
      <c r="N56" s="72">
        <v>504</v>
      </c>
      <c r="O56" s="72">
        <v>487</v>
      </c>
      <c r="P56" s="72">
        <v>516</v>
      </c>
      <c r="Q56" s="72">
        <v>506</v>
      </c>
      <c r="R56" s="72">
        <v>500</v>
      </c>
      <c r="S56" s="72">
        <v>496</v>
      </c>
      <c r="T56" s="72">
        <v>485</v>
      </c>
      <c r="U56" s="72">
        <v>466</v>
      </c>
      <c r="V56" s="72">
        <v>460</v>
      </c>
      <c r="W56" s="72">
        <v>455</v>
      </c>
      <c r="X56" s="72">
        <v>446</v>
      </c>
      <c r="Y56" s="72">
        <v>421</v>
      </c>
      <c r="Z56" s="72">
        <v>2088</v>
      </c>
      <c r="AA56" s="72">
        <v>2222</v>
      </c>
      <c r="AB56" s="72">
        <v>2441</v>
      </c>
      <c r="AC56" s="72">
        <v>1957</v>
      </c>
      <c r="AD56" s="72">
        <v>1761</v>
      </c>
      <c r="AE56" s="72">
        <v>1601</v>
      </c>
      <c r="AF56" s="72">
        <v>1373</v>
      </c>
      <c r="AG56" s="72">
        <v>1194</v>
      </c>
      <c r="AH56" s="72">
        <v>911</v>
      </c>
      <c r="AI56" s="72">
        <v>786</v>
      </c>
      <c r="AJ56" s="72">
        <v>543</v>
      </c>
      <c r="AK56" s="72">
        <v>345</v>
      </c>
      <c r="AL56" s="72">
        <v>344</v>
      </c>
      <c r="AM56" s="78">
        <v>38</v>
      </c>
      <c r="AN56" s="72">
        <v>233</v>
      </c>
      <c r="AO56" s="79">
        <v>222</v>
      </c>
      <c r="AP56" s="72">
        <v>491</v>
      </c>
      <c r="AQ56" s="80">
        <v>13460</v>
      </c>
      <c r="AR56" s="72">
        <v>1248</v>
      </c>
      <c r="AS56" s="72">
        <v>1066</v>
      </c>
      <c r="AT56" s="72">
        <v>5912</v>
      </c>
      <c r="AU56" s="80">
        <v>675</v>
      </c>
      <c r="AV56" s="86"/>
      <c r="AW56" s="86"/>
      <c r="AY56" s="5"/>
    </row>
    <row r="57" spans="1:51" x14ac:dyDescent="0.2">
      <c r="A57" s="71" t="s">
        <v>138</v>
      </c>
      <c r="B57" s="2" t="s">
        <v>49</v>
      </c>
      <c r="C57" s="2" t="s">
        <v>129</v>
      </c>
      <c r="D57" s="2" t="s">
        <v>139</v>
      </c>
      <c r="E57" s="5">
        <f t="shared" si="1"/>
        <v>1907</v>
      </c>
      <c r="F57" s="72">
        <v>24</v>
      </c>
      <c r="G57" s="72">
        <v>31</v>
      </c>
      <c r="H57" s="72">
        <v>28</v>
      </c>
      <c r="I57" s="72">
        <v>37</v>
      </c>
      <c r="J57" s="72">
        <v>36</v>
      </c>
      <c r="K57" s="72">
        <v>26</v>
      </c>
      <c r="L57" s="72">
        <v>29</v>
      </c>
      <c r="M57" s="72">
        <v>29</v>
      </c>
      <c r="N57" s="72">
        <v>30</v>
      </c>
      <c r="O57" s="72">
        <v>24</v>
      </c>
      <c r="P57" s="72">
        <v>30</v>
      </c>
      <c r="Q57" s="72">
        <v>31</v>
      </c>
      <c r="R57" s="72">
        <v>28</v>
      </c>
      <c r="S57" s="72">
        <v>30</v>
      </c>
      <c r="T57" s="72">
        <v>30</v>
      </c>
      <c r="U57" s="72">
        <v>26</v>
      </c>
      <c r="V57" s="72">
        <v>26</v>
      </c>
      <c r="W57" s="72">
        <v>23</v>
      </c>
      <c r="X57" s="72">
        <v>26</v>
      </c>
      <c r="Y57" s="72">
        <v>23</v>
      </c>
      <c r="Z57" s="72">
        <v>149</v>
      </c>
      <c r="AA57" s="72">
        <v>201</v>
      </c>
      <c r="AB57" s="72">
        <v>200</v>
      </c>
      <c r="AC57" s="72">
        <v>162</v>
      </c>
      <c r="AD57" s="72">
        <v>122</v>
      </c>
      <c r="AE57" s="72">
        <v>113</v>
      </c>
      <c r="AF57" s="72">
        <v>81</v>
      </c>
      <c r="AG57" s="72">
        <v>67</v>
      </c>
      <c r="AH57" s="72">
        <v>65</v>
      </c>
      <c r="AI57" s="72">
        <v>67</v>
      </c>
      <c r="AJ57" s="72">
        <v>39</v>
      </c>
      <c r="AK57" s="72">
        <v>46</v>
      </c>
      <c r="AL57" s="72">
        <v>28</v>
      </c>
      <c r="AM57" s="78">
        <v>2</v>
      </c>
      <c r="AN57" s="72">
        <v>13</v>
      </c>
      <c r="AO57" s="79">
        <v>15</v>
      </c>
      <c r="AP57" s="72">
        <v>37</v>
      </c>
      <c r="AQ57" s="80">
        <v>939</v>
      </c>
      <c r="AR57" s="72">
        <v>74</v>
      </c>
      <c r="AS57" s="72">
        <v>60</v>
      </c>
      <c r="AT57" s="72">
        <v>461</v>
      </c>
      <c r="AU57" s="80">
        <v>47</v>
      </c>
      <c r="AV57" s="86"/>
      <c r="AW57" s="86"/>
      <c r="AY57" s="5"/>
    </row>
    <row r="58" spans="1:51" x14ac:dyDescent="0.2">
      <c r="A58" s="71" t="s">
        <v>140</v>
      </c>
      <c r="B58" s="2" t="s">
        <v>49</v>
      </c>
      <c r="C58" s="2" t="s">
        <v>141</v>
      </c>
      <c r="D58" s="2" t="s">
        <v>141</v>
      </c>
      <c r="E58" s="5">
        <f t="shared" si="1"/>
        <v>15198</v>
      </c>
      <c r="F58" s="72">
        <v>243</v>
      </c>
      <c r="G58" s="72">
        <v>272</v>
      </c>
      <c r="H58" s="72">
        <v>248</v>
      </c>
      <c r="I58" s="72">
        <v>264</v>
      </c>
      <c r="J58" s="72">
        <v>299</v>
      </c>
      <c r="K58" s="72">
        <v>280</v>
      </c>
      <c r="L58" s="72">
        <v>228</v>
      </c>
      <c r="M58" s="72">
        <v>232</v>
      </c>
      <c r="N58" s="72">
        <v>236</v>
      </c>
      <c r="O58" s="72">
        <v>232</v>
      </c>
      <c r="P58" s="72">
        <v>253</v>
      </c>
      <c r="Q58" s="72">
        <v>257</v>
      </c>
      <c r="R58" s="72">
        <v>260</v>
      </c>
      <c r="S58" s="72">
        <v>263</v>
      </c>
      <c r="T58" s="72">
        <v>262</v>
      </c>
      <c r="U58" s="72">
        <v>257</v>
      </c>
      <c r="V58" s="72">
        <v>261</v>
      </c>
      <c r="W58" s="72">
        <v>259</v>
      </c>
      <c r="X58" s="72">
        <v>255</v>
      </c>
      <c r="Y58" s="72">
        <v>238</v>
      </c>
      <c r="Z58" s="72">
        <v>1128</v>
      </c>
      <c r="AA58" s="72">
        <v>1130</v>
      </c>
      <c r="AB58" s="72">
        <v>1183</v>
      </c>
      <c r="AC58" s="72">
        <v>1025</v>
      </c>
      <c r="AD58" s="72">
        <v>971</v>
      </c>
      <c r="AE58" s="72">
        <v>912</v>
      </c>
      <c r="AF58" s="72">
        <v>809</v>
      </c>
      <c r="AG58" s="72">
        <v>757</v>
      </c>
      <c r="AH58" s="72">
        <v>639</v>
      </c>
      <c r="AI58" s="72">
        <v>512</v>
      </c>
      <c r="AJ58" s="72">
        <v>420</v>
      </c>
      <c r="AK58" s="72">
        <v>265</v>
      </c>
      <c r="AL58" s="72">
        <v>348</v>
      </c>
      <c r="AM58" s="78">
        <v>19</v>
      </c>
      <c r="AN58" s="72">
        <v>113</v>
      </c>
      <c r="AO58" s="79">
        <v>112</v>
      </c>
      <c r="AP58" s="72">
        <v>245</v>
      </c>
      <c r="AQ58" s="80">
        <v>7515</v>
      </c>
      <c r="AR58" s="72">
        <v>630</v>
      </c>
      <c r="AS58" s="72">
        <v>620</v>
      </c>
      <c r="AT58" s="72">
        <v>3103</v>
      </c>
      <c r="AU58" s="80">
        <v>339</v>
      </c>
      <c r="AV58" s="86"/>
      <c r="AW58" s="86"/>
      <c r="AY58" s="5"/>
    </row>
    <row r="59" spans="1:51" x14ac:dyDescent="0.2">
      <c r="A59" s="71" t="s">
        <v>142</v>
      </c>
      <c r="B59" s="2" t="s">
        <v>49</v>
      </c>
      <c r="C59" s="2" t="s">
        <v>141</v>
      </c>
      <c r="D59" s="2" t="s">
        <v>143</v>
      </c>
      <c r="E59" s="5">
        <f t="shared" si="1"/>
        <v>7153</v>
      </c>
      <c r="F59" s="72">
        <v>74</v>
      </c>
      <c r="G59" s="72">
        <v>77</v>
      </c>
      <c r="H59" s="72">
        <v>85</v>
      </c>
      <c r="I59" s="72">
        <v>74</v>
      </c>
      <c r="J59" s="72">
        <v>88</v>
      </c>
      <c r="K59" s="72">
        <v>85</v>
      </c>
      <c r="L59" s="72">
        <v>146</v>
      </c>
      <c r="M59" s="72">
        <v>154</v>
      </c>
      <c r="N59" s="72">
        <v>158</v>
      </c>
      <c r="O59" s="72">
        <v>155</v>
      </c>
      <c r="P59" s="72">
        <v>169</v>
      </c>
      <c r="Q59" s="72">
        <v>172</v>
      </c>
      <c r="R59" s="72">
        <v>172</v>
      </c>
      <c r="S59" s="72">
        <v>166</v>
      </c>
      <c r="T59" s="72">
        <v>155</v>
      </c>
      <c r="U59" s="72">
        <v>139</v>
      </c>
      <c r="V59" s="72">
        <v>130</v>
      </c>
      <c r="W59" s="72">
        <v>122</v>
      </c>
      <c r="X59" s="72">
        <v>115</v>
      </c>
      <c r="Y59" s="72">
        <v>108</v>
      </c>
      <c r="Z59" s="72">
        <v>462</v>
      </c>
      <c r="AA59" s="72">
        <v>449</v>
      </c>
      <c r="AB59" s="72">
        <v>431</v>
      </c>
      <c r="AC59" s="72">
        <v>481</v>
      </c>
      <c r="AD59" s="72">
        <v>425</v>
      </c>
      <c r="AE59" s="72">
        <v>389</v>
      </c>
      <c r="AF59" s="72">
        <v>382</v>
      </c>
      <c r="AG59" s="72">
        <v>329</v>
      </c>
      <c r="AH59" s="72">
        <v>294</v>
      </c>
      <c r="AI59" s="72">
        <v>313</v>
      </c>
      <c r="AJ59" s="72">
        <v>270</v>
      </c>
      <c r="AK59" s="72">
        <v>200</v>
      </c>
      <c r="AL59" s="72">
        <v>184</v>
      </c>
      <c r="AM59" s="78">
        <v>10</v>
      </c>
      <c r="AN59" s="72">
        <v>65</v>
      </c>
      <c r="AO59" s="79">
        <v>54</v>
      </c>
      <c r="AP59" s="72">
        <v>136</v>
      </c>
      <c r="AQ59" s="80">
        <v>3766</v>
      </c>
      <c r="AR59" s="72">
        <v>424</v>
      </c>
      <c r="AS59" s="72">
        <v>304</v>
      </c>
      <c r="AT59" s="72">
        <v>1291</v>
      </c>
      <c r="AU59" s="80">
        <v>181</v>
      </c>
      <c r="AV59" s="86"/>
      <c r="AW59" s="86"/>
      <c r="AY59" s="5"/>
    </row>
    <row r="60" spans="1:51" x14ac:dyDescent="0.2">
      <c r="A60" s="71" t="s">
        <v>144</v>
      </c>
      <c r="B60" s="2" t="s">
        <v>49</v>
      </c>
      <c r="C60" s="2" t="s">
        <v>141</v>
      </c>
      <c r="D60" s="2" t="s">
        <v>145</v>
      </c>
      <c r="E60" s="5">
        <f t="shared" si="1"/>
        <v>4311</v>
      </c>
      <c r="F60" s="72">
        <v>77</v>
      </c>
      <c r="G60" s="72">
        <v>83</v>
      </c>
      <c r="H60" s="72">
        <v>90</v>
      </c>
      <c r="I60" s="72">
        <v>82</v>
      </c>
      <c r="J60" s="72">
        <v>75</v>
      </c>
      <c r="K60" s="72">
        <v>85</v>
      </c>
      <c r="L60" s="72">
        <v>81</v>
      </c>
      <c r="M60" s="72">
        <v>81</v>
      </c>
      <c r="N60" s="72">
        <v>86</v>
      </c>
      <c r="O60" s="72">
        <v>82</v>
      </c>
      <c r="P60" s="72">
        <v>89</v>
      </c>
      <c r="Q60" s="72">
        <v>94</v>
      </c>
      <c r="R60" s="72">
        <v>91</v>
      </c>
      <c r="S60" s="72">
        <v>88</v>
      </c>
      <c r="T60" s="72">
        <v>86</v>
      </c>
      <c r="U60" s="72">
        <v>73</v>
      </c>
      <c r="V60" s="72">
        <v>66</v>
      </c>
      <c r="W60" s="72">
        <v>62</v>
      </c>
      <c r="X60" s="72">
        <v>59</v>
      </c>
      <c r="Y60" s="72">
        <v>56</v>
      </c>
      <c r="Z60" s="72">
        <v>268</v>
      </c>
      <c r="AA60" s="72">
        <v>255</v>
      </c>
      <c r="AB60" s="72">
        <v>286</v>
      </c>
      <c r="AC60" s="72">
        <v>278</v>
      </c>
      <c r="AD60" s="72">
        <v>226</v>
      </c>
      <c r="AE60" s="72">
        <v>203</v>
      </c>
      <c r="AF60" s="72">
        <v>213</v>
      </c>
      <c r="AG60" s="72">
        <v>215</v>
      </c>
      <c r="AH60" s="72">
        <v>174</v>
      </c>
      <c r="AI60" s="72">
        <v>216</v>
      </c>
      <c r="AJ60" s="72">
        <v>151</v>
      </c>
      <c r="AK60" s="72">
        <v>117</v>
      </c>
      <c r="AL60" s="72">
        <v>123</v>
      </c>
      <c r="AM60" s="78">
        <v>6</v>
      </c>
      <c r="AN60" s="72">
        <v>39</v>
      </c>
      <c r="AO60" s="79">
        <v>36</v>
      </c>
      <c r="AP60" s="72">
        <v>86</v>
      </c>
      <c r="AQ60" s="80">
        <v>2112</v>
      </c>
      <c r="AR60" s="72">
        <v>217</v>
      </c>
      <c r="AS60" s="72">
        <v>150</v>
      </c>
      <c r="AT60" s="72">
        <v>702</v>
      </c>
      <c r="AU60" s="80">
        <v>120</v>
      </c>
      <c r="AV60" s="86"/>
      <c r="AW60" s="86"/>
      <c r="AY60" s="5"/>
    </row>
    <row r="61" spans="1:51" x14ac:dyDescent="0.2">
      <c r="A61" s="71" t="s">
        <v>146</v>
      </c>
      <c r="B61" s="2" t="s">
        <v>49</v>
      </c>
      <c r="C61" s="2" t="s">
        <v>141</v>
      </c>
      <c r="D61" s="2" t="s">
        <v>147</v>
      </c>
      <c r="E61" s="5">
        <f t="shared" si="1"/>
        <v>1172</v>
      </c>
      <c r="F61" s="72">
        <v>18</v>
      </c>
      <c r="G61" s="72">
        <v>10</v>
      </c>
      <c r="H61" s="72">
        <v>15</v>
      </c>
      <c r="I61" s="72">
        <v>18</v>
      </c>
      <c r="J61" s="72">
        <v>14</v>
      </c>
      <c r="K61" s="72">
        <v>18</v>
      </c>
      <c r="L61" s="72">
        <v>17</v>
      </c>
      <c r="M61" s="72">
        <v>18</v>
      </c>
      <c r="N61" s="72">
        <v>18</v>
      </c>
      <c r="O61" s="72">
        <v>20</v>
      </c>
      <c r="P61" s="72">
        <v>20</v>
      </c>
      <c r="Q61" s="72">
        <v>21</v>
      </c>
      <c r="R61" s="72">
        <v>21</v>
      </c>
      <c r="S61" s="72">
        <v>21</v>
      </c>
      <c r="T61" s="72">
        <v>22</v>
      </c>
      <c r="U61" s="72">
        <v>18</v>
      </c>
      <c r="V61" s="72">
        <v>20</v>
      </c>
      <c r="W61" s="72">
        <v>20</v>
      </c>
      <c r="X61" s="72">
        <v>20</v>
      </c>
      <c r="Y61" s="72">
        <v>17</v>
      </c>
      <c r="Z61" s="72">
        <v>91</v>
      </c>
      <c r="AA61" s="72">
        <v>77</v>
      </c>
      <c r="AB61" s="72">
        <v>87</v>
      </c>
      <c r="AC61" s="72">
        <v>80</v>
      </c>
      <c r="AD61" s="72">
        <v>72</v>
      </c>
      <c r="AE61" s="72">
        <v>60</v>
      </c>
      <c r="AF61" s="72">
        <v>53</v>
      </c>
      <c r="AG61" s="72">
        <v>45</v>
      </c>
      <c r="AH61" s="72">
        <v>54</v>
      </c>
      <c r="AI61" s="72">
        <v>65</v>
      </c>
      <c r="AJ61" s="72">
        <v>51</v>
      </c>
      <c r="AK61" s="72">
        <v>26</v>
      </c>
      <c r="AL61" s="72">
        <v>45</v>
      </c>
      <c r="AM61" s="78">
        <v>2</v>
      </c>
      <c r="AN61" s="72">
        <v>8</v>
      </c>
      <c r="AO61" s="79">
        <v>9</v>
      </c>
      <c r="AP61" s="72">
        <v>21</v>
      </c>
      <c r="AQ61" s="80">
        <v>598</v>
      </c>
      <c r="AR61" s="72">
        <v>50</v>
      </c>
      <c r="AS61" s="72">
        <v>46</v>
      </c>
      <c r="AT61" s="72">
        <v>237</v>
      </c>
      <c r="AU61" s="80">
        <v>33</v>
      </c>
      <c r="AV61" s="86"/>
      <c r="AW61" s="86"/>
      <c r="AY61" s="5"/>
    </row>
    <row r="62" spans="1:51" x14ac:dyDescent="0.2">
      <c r="A62" s="71" t="s">
        <v>148</v>
      </c>
      <c r="B62" s="2" t="s">
        <v>49</v>
      </c>
      <c r="C62" s="2" t="s">
        <v>141</v>
      </c>
      <c r="D62" s="2" t="s">
        <v>149</v>
      </c>
      <c r="E62" s="5">
        <f t="shared" si="1"/>
        <v>1605</v>
      </c>
      <c r="F62" s="72">
        <v>19</v>
      </c>
      <c r="G62" s="72">
        <v>23</v>
      </c>
      <c r="H62" s="72">
        <v>27</v>
      </c>
      <c r="I62" s="72">
        <v>18</v>
      </c>
      <c r="J62" s="72">
        <v>41</v>
      </c>
      <c r="K62" s="72">
        <v>29</v>
      </c>
      <c r="L62" s="72">
        <v>35</v>
      </c>
      <c r="M62" s="72">
        <v>34</v>
      </c>
      <c r="N62" s="72">
        <v>34</v>
      </c>
      <c r="O62" s="72">
        <v>34</v>
      </c>
      <c r="P62" s="72">
        <v>34</v>
      </c>
      <c r="Q62" s="72">
        <v>33</v>
      </c>
      <c r="R62" s="72">
        <v>32</v>
      </c>
      <c r="S62" s="72">
        <v>29</v>
      </c>
      <c r="T62" s="72">
        <v>32</v>
      </c>
      <c r="U62" s="72">
        <v>29</v>
      </c>
      <c r="V62" s="72">
        <v>28</v>
      </c>
      <c r="W62" s="72">
        <v>27</v>
      </c>
      <c r="X62" s="72">
        <v>25</v>
      </c>
      <c r="Y62" s="72">
        <v>23</v>
      </c>
      <c r="Z62" s="72">
        <v>125</v>
      </c>
      <c r="AA62" s="72">
        <v>126</v>
      </c>
      <c r="AB62" s="72">
        <v>89</v>
      </c>
      <c r="AC62" s="72">
        <v>111</v>
      </c>
      <c r="AD62" s="72">
        <v>91</v>
      </c>
      <c r="AE62" s="72">
        <v>95</v>
      </c>
      <c r="AF62" s="72">
        <v>97</v>
      </c>
      <c r="AG62" s="72">
        <v>71</v>
      </c>
      <c r="AH62" s="72">
        <v>59</v>
      </c>
      <c r="AI62" s="72">
        <v>45</v>
      </c>
      <c r="AJ62" s="72">
        <v>48</v>
      </c>
      <c r="AK62" s="72">
        <v>34</v>
      </c>
      <c r="AL62" s="72">
        <v>28</v>
      </c>
      <c r="AM62" s="78">
        <v>3</v>
      </c>
      <c r="AN62" s="72">
        <v>22</v>
      </c>
      <c r="AO62" s="79">
        <v>17</v>
      </c>
      <c r="AP62" s="72">
        <v>46</v>
      </c>
      <c r="AQ62" s="80">
        <v>848</v>
      </c>
      <c r="AR62" s="72">
        <v>82</v>
      </c>
      <c r="AS62" s="72">
        <v>69</v>
      </c>
      <c r="AT62" s="72">
        <v>306</v>
      </c>
      <c r="AU62" s="80">
        <v>58</v>
      </c>
      <c r="AV62" s="86"/>
      <c r="AW62" s="86"/>
      <c r="AY62" s="5"/>
    </row>
    <row r="63" spans="1:51" x14ac:dyDescent="0.2">
      <c r="A63" s="71" t="s">
        <v>150</v>
      </c>
      <c r="B63" s="2" t="s">
        <v>49</v>
      </c>
      <c r="C63" s="2" t="s">
        <v>141</v>
      </c>
      <c r="D63" s="2" t="s">
        <v>151</v>
      </c>
      <c r="E63" s="5">
        <f t="shared" ref="E63:E126" si="2">SUM(F63:AL63)</f>
        <v>1631</v>
      </c>
      <c r="F63" s="72">
        <v>25</v>
      </c>
      <c r="G63" s="72">
        <v>25</v>
      </c>
      <c r="H63" s="72">
        <v>25</v>
      </c>
      <c r="I63" s="72">
        <v>26</v>
      </c>
      <c r="J63" s="72">
        <v>25</v>
      </c>
      <c r="K63" s="72">
        <v>34</v>
      </c>
      <c r="L63" s="72">
        <v>33</v>
      </c>
      <c r="M63" s="72">
        <v>32</v>
      </c>
      <c r="N63" s="72">
        <v>31</v>
      </c>
      <c r="O63" s="72">
        <v>28</v>
      </c>
      <c r="P63" s="72">
        <v>31</v>
      </c>
      <c r="Q63" s="72">
        <v>31</v>
      </c>
      <c r="R63" s="72">
        <v>28</v>
      </c>
      <c r="S63" s="72">
        <v>31</v>
      </c>
      <c r="T63" s="72">
        <v>33</v>
      </c>
      <c r="U63" s="72">
        <v>31</v>
      </c>
      <c r="V63" s="72">
        <v>31</v>
      </c>
      <c r="W63" s="72">
        <v>30</v>
      </c>
      <c r="X63" s="72">
        <v>31</v>
      </c>
      <c r="Y63" s="72">
        <v>26</v>
      </c>
      <c r="Z63" s="72">
        <v>134</v>
      </c>
      <c r="AA63" s="72">
        <v>113</v>
      </c>
      <c r="AB63" s="72">
        <v>104</v>
      </c>
      <c r="AC63" s="72">
        <v>101</v>
      </c>
      <c r="AD63" s="72">
        <v>105</v>
      </c>
      <c r="AE63" s="72">
        <v>80</v>
      </c>
      <c r="AF63" s="72">
        <v>91</v>
      </c>
      <c r="AG63" s="72">
        <v>74</v>
      </c>
      <c r="AH63" s="72">
        <v>74</v>
      </c>
      <c r="AI63" s="72">
        <v>38</v>
      </c>
      <c r="AJ63" s="72">
        <v>49</v>
      </c>
      <c r="AK63" s="72">
        <v>41</v>
      </c>
      <c r="AL63" s="72">
        <v>40</v>
      </c>
      <c r="AM63" s="78">
        <v>3</v>
      </c>
      <c r="AN63" s="72">
        <v>14</v>
      </c>
      <c r="AO63" s="79">
        <v>16</v>
      </c>
      <c r="AP63" s="72">
        <v>35</v>
      </c>
      <c r="AQ63" s="80">
        <v>833</v>
      </c>
      <c r="AR63" s="72">
        <v>76</v>
      </c>
      <c r="AS63" s="72">
        <v>71</v>
      </c>
      <c r="AT63" s="72">
        <v>309</v>
      </c>
      <c r="AU63" s="80">
        <v>56</v>
      </c>
      <c r="AV63" s="86"/>
      <c r="AW63" s="86"/>
      <c r="AY63" s="5"/>
    </row>
    <row r="64" spans="1:51" x14ac:dyDescent="0.2">
      <c r="A64" s="71" t="s">
        <v>152</v>
      </c>
      <c r="B64" s="2" t="s">
        <v>49</v>
      </c>
      <c r="C64" s="2" t="s">
        <v>141</v>
      </c>
      <c r="D64" s="2" t="s">
        <v>153</v>
      </c>
      <c r="E64" s="5">
        <f t="shared" si="2"/>
        <v>2603</v>
      </c>
      <c r="F64" s="72">
        <v>42</v>
      </c>
      <c r="G64" s="72">
        <v>37</v>
      </c>
      <c r="H64" s="72">
        <v>49</v>
      </c>
      <c r="I64" s="72">
        <v>47</v>
      </c>
      <c r="J64" s="72">
        <v>49</v>
      </c>
      <c r="K64" s="72">
        <v>47</v>
      </c>
      <c r="L64" s="72">
        <v>37</v>
      </c>
      <c r="M64" s="72">
        <v>37</v>
      </c>
      <c r="N64" s="72">
        <v>40</v>
      </c>
      <c r="O64" s="72">
        <v>43</v>
      </c>
      <c r="P64" s="72">
        <v>47</v>
      </c>
      <c r="Q64" s="72">
        <v>50</v>
      </c>
      <c r="R64" s="72">
        <v>51</v>
      </c>
      <c r="S64" s="72">
        <v>51</v>
      </c>
      <c r="T64" s="72">
        <v>44</v>
      </c>
      <c r="U64" s="72">
        <v>43</v>
      </c>
      <c r="V64" s="72">
        <v>45</v>
      </c>
      <c r="W64" s="72">
        <v>41</v>
      </c>
      <c r="X64" s="72">
        <v>42</v>
      </c>
      <c r="Y64" s="72">
        <v>36</v>
      </c>
      <c r="Z64" s="72">
        <v>176</v>
      </c>
      <c r="AA64" s="72">
        <v>181</v>
      </c>
      <c r="AB64" s="72">
        <v>171</v>
      </c>
      <c r="AC64" s="72">
        <v>162</v>
      </c>
      <c r="AD64" s="72">
        <v>175</v>
      </c>
      <c r="AE64" s="72">
        <v>139</v>
      </c>
      <c r="AF64" s="72">
        <v>124</v>
      </c>
      <c r="AG64" s="72">
        <v>120</v>
      </c>
      <c r="AH64" s="72">
        <v>97</v>
      </c>
      <c r="AI64" s="72">
        <v>99</v>
      </c>
      <c r="AJ64" s="72">
        <v>91</v>
      </c>
      <c r="AK64" s="72">
        <v>80</v>
      </c>
      <c r="AL64" s="72">
        <v>110</v>
      </c>
      <c r="AM64" s="78">
        <v>4</v>
      </c>
      <c r="AN64" s="72">
        <v>26</v>
      </c>
      <c r="AO64" s="79">
        <v>26</v>
      </c>
      <c r="AP64" s="72">
        <v>63</v>
      </c>
      <c r="AQ64" s="80">
        <v>1339</v>
      </c>
      <c r="AR64" s="72">
        <v>120</v>
      </c>
      <c r="AS64" s="72">
        <v>104</v>
      </c>
      <c r="AT64" s="72">
        <v>529</v>
      </c>
      <c r="AU64" s="80">
        <v>83</v>
      </c>
      <c r="AV64" s="86"/>
      <c r="AW64" s="86"/>
      <c r="AY64" s="5"/>
    </row>
    <row r="65" spans="1:51" x14ac:dyDescent="0.2">
      <c r="A65" s="71" t="s">
        <v>154</v>
      </c>
      <c r="B65" s="2" t="s">
        <v>49</v>
      </c>
      <c r="C65" s="2" t="s">
        <v>141</v>
      </c>
      <c r="D65" s="2" t="s">
        <v>155</v>
      </c>
      <c r="E65" s="5">
        <f t="shared" si="2"/>
        <v>1834</v>
      </c>
      <c r="F65" s="72">
        <v>29</v>
      </c>
      <c r="G65" s="72">
        <v>26</v>
      </c>
      <c r="H65" s="72">
        <v>24</v>
      </c>
      <c r="I65" s="72">
        <v>29</v>
      </c>
      <c r="J65" s="72">
        <v>19</v>
      </c>
      <c r="K65" s="72">
        <v>24</v>
      </c>
      <c r="L65" s="72">
        <v>30</v>
      </c>
      <c r="M65" s="72">
        <v>31</v>
      </c>
      <c r="N65" s="72">
        <v>31</v>
      </c>
      <c r="O65" s="72">
        <v>29</v>
      </c>
      <c r="P65" s="72">
        <v>33</v>
      </c>
      <c r="Q65" s="72">
        <v>33</v>
      </c>
      <c r="R65" s="72">
        <v>34</v>
      </c>
      <c r="S65" s="72">
        <v>34</v>
      </c>
      <c r="T65" s="72">
        <v>34</v>
      </c>
      <c r="U65" s="72">
        <v>31</v>
      </c>
      <c r="V65" s="72">
        <v>31</v>
      </c>
      <c r="W65" s="72">
        <v>32</v>
      </c>
      <c r="X65" s="72">
        <v>30</v>
      </c>
      <c r="Y65" s="72">
        <v>29</v>
      </c>
      <c r="Z65" s="72">
        <v>113</v>
      </c>
      <c r="AA65" s="72">
        <v>111</v>
      </c>
      <c r="AB65" s="72">
        <v>122</v>
      </c>
      <c r="AC65" s="72">
        <v>141</v>
      </c>
      <c r="AD65" s="72">
        <v>97</v>
      </c>
      <c r="AE65" s="72">
        <v>99</v>
      </c>
      <c r="AF65" s="72">
        <v>95</v>
      </c>
      <c r="AG65" s="72">
        <v>95</v>
      </c>
      <c r="AH65" s="72">
        <v>88</v>
      </c>
      <c r="AI65" s="72">
        <v>78</v>
      </c>
      <c r="AJ65" s="72">
        <v>75</v>
      </c>
      <c r="AK65" s="72">
        <v>51</v>
      </c>
      <c r="AL65" s="72">
        <v>76</v>
      </c>
      <c r="AM65" s="78">
        <v>3</v>
      </c>
      <c r="AN65" s="72">
        <v>18</v>
      </c>
      <c r="AO65" s="79">
        <v>11</v>
      </c>
      <c r="AP65" s="72">
        <v>39</v>
      </c>
      <c r="AQ65" s="80">
        <v>928</v>
      </c>
      <c r="AR65" s="72">
        <v>80</v>
      </c>
      <c r="AS65" s="72">
        <v>71</v>
      </c>
      <c r="AT65" s="72">
        <v>343</v>
      </c>
      <c r="AU65" s="80">
        <v>52</v>
      </c>
      <c r="AV65" s="86"/>
      <c r="AW65" s="86"/>
      <c r="AY65" s="5"/>
    </row>
    <row r="66" spans="1:51" x14ac:dyDescent="0.2">
      <c r="A66" s="71" t="s">
        <v>156</v>
      </c>
      <c r="B66" s="2" t="s">
        <v>49</v>
      </c>
      <c r="C66" s="2" t="s">
        <v>141</v>
      </c>
      <c r="D66" s="2" t="s">
        <v>157</v>
      </c>
      <c r="E66" s="5">
        <f t="shared" si="2"/>
        <v>902</v>
      </c>
      <c r="F66" s="72">
        <v>16</v>
      </c>
      <c r="G66" s="72">
        <v>9</v>
      </c>
      <c r="H66" s="72">
        <v>14</v>
      </c>
      <c r="I66" s="72">
        <v>12</v>
      </c>
      <c r="J66" s="72">
        <v>10</v>
      </c>
      <c r="K66" s="72">
        <v>14</v>
      </c>
      <c r="L66" s="72">
        <v>11</v>
      </c>
      <c r="M66" s="72">
        <v>12</v>
      </c>
      <c r="N66" s="72">
        <v>13</v>
      </c>
      <c r="O66" s="72">
        <v>9</v>
      </c>
      <c r="P66" s="72">
        <v>13</v>
      </c>
      <c r="Q66" s="72">
        <v>17</v>
      </c>
      <c r="R66" s="72">
        <v>18</v>
      </c>
      <c r="S66" s="72">
        <v>15</v>
      </c>
      <c r="T66" s="72">
        <v>15</v>
      </c>
      <c r="U66" s="72">
        <v>13</v>
      </c>
      <c r="V66" s="72">
        <v>12</v>
      </c>
      <c r="W66" s="72">
        <v>11</v>
      </c>
      <c r="X66" s="72">
        <v>10</v>
      </c>
      <c r="Y66" s="72">
        <v>11</v>
      </c>
      <c r="Z66" s="72">
        <v>48</v>
      </c>
      <c r="AA66" s="72">
        <v>56</v>
      </c>
      <c r="AB66" s="72">
        <v>52</v>
      </c>
      <c r="AC66" s="72">
        <v>59</v>
      </c>
      <c r="AD66" s="72">
        <v>65</v>
      </c>
      <c r="AE66" s="72">
        <v>54</v>
      </c>
      <c r="AF66" s="72">
        <v>43</v>
      </c>
      <c r="AG66" s="72">
        <v>47</v>
      </c>
      <c r="AH66" s="72">
        <v>44</v>
      </c>
      <c r="AI66" s="72">
        <v>39</v>
      </c>
      <c r="AJ66" s="72">
        <v>52</v>
      </c>
      <c r="AK66" s="72">
        <v>41</v>
      </c>
      <c r="AL66" s="72">
        <v>47</v>
      </c>
      <c r="AM66" s="78">
        <v>1</v>
      </c>
      <c r="AN66" s="72">
        <v>9</v>
      </c>
      <c r="AO66" s="79">
        <v>6</v>
      </c>
      <c r="AP66" s="72">
        <v>23</v>
      </c>
      <c r="AQ66" s="80">
        <v>464</v>
      </c>
      <c r="AR66" s="72">
        <v>40</v>
      </c>
      <c r="AS66" s="72">
        <v>29</v>
      </c>
      <c r="AT66" s="72">
        <v>163</v>
      </c>
      <c r="AU66" s="80">
        <v>30</v>
      </c>
      <c r="AV66" s="86"/>
      <c r="AW66" s="86"/>
      <c r="AY66" s="5"/>
    </row>
    <row r="67" spans="1:51" x14ac:dyDescent="0.2">
      <c r="A67" s="71" t="s">
        <v>158</v>
      </c>
      <c r="B67" s="2" t="s">
        <v>49</v>
      </c>
      <c r="C67" s="2" t="s">
        <v>141</v>
      </c>
      <c r="D67" s="2" t="s">
        <v>159</v>
      </c>
      <c r="E67" s="5">
        <f t="shared" si="2"/>
        <v>1749</v>
      </c>
      <c r="F67" s="72">
        <v>23</v>
      </c>
      <c r="G67" s="72">
        <v>29</v>
      </c>
      <c r="H67" s="72">
        <v>41</v>
      </c>
      <c r="I67" s="72">
        <v>33</v>
      </c>
      <c r="J67" s="72">
        <v>39</v>
      </c>
      <c r="K67" s="72">
        <v>38</v>
      </c>
      <c r="L67" s="72">
        <v>24</v>
      </c>
      <c r="M67" s="72">
        <v>25</v>
      </c>
      <c r="N67" s="72">
        <v>24</v>
      </c>
      <c r="O67" s="72">
        <v>30</v>
      </c>
      <c r="P67" s="72">
        <v>27</v>
      </c>
      <c r="Q67" s="72">
        <v>31</v>
      </c>
      <c r="R67" s="72">
        <v>32</v>
      </c>
      <c r="S67" s="72">
        <v>30</v>
      </c>
      <c r="T67" s="72">
        <v>37</v>
      </c>
      <c r="U67" s="72">
        <v>28</v>
      </c>
      <c r="V67" s="72">
        <v>30</v>
      </c>
      <c r="W67" s="72">
        <v>29</v>
      </c>
      <c r="X67" s="72">
        <v>28</v>
      </c>
      <c r="Y67" s="72">
        <v>25</v>
      </c>
      <c r="Z67" s="72">
        <v>122</v>
      </c>
      <c r="AA67" s="72">
        <v>136</v>
      </c>
      <c r="AB67" s="72">
        <v>142</v>
      </c>
      <c r="AC67" s="72">
        <v>138</v>
      </c>
      <c r="AD67" s="72">
        <v>103</v>
      </c>
      <c r="AE67" s="72">
        <v>84</v>
      </c>
      <c r="AF67" s="72">
        <v>76</v>
      </c>
      <c r="AG67" s="72">
        <v>82</v>
      </c>
      <c r="AH67" s="72">
        <v>64</v>
      </c>
      <c r="AI67" s="72">
        <v>63</v>
      </c>
      <c r="AJ67" s="72">
        <v>51</v>
      </c>
      <c r="AK67" s="72">
        <v>38</v>
      </c>
      <c r="AL67" s="72">
        <v>47</v>
      </c>
      <c r="AM67" s="78">
        <v>2</v>
      </c>
      <c r="AN67" s="72">
        <v>14</v>
      </c>
      <c r="AO67" s="79">
        <v>14</v>
      </c>
      <c r="AP67" s="72">
        <v>38</v>
      </c>
      <c r="AQ67" s="80">
        <v>863</v>
      </c>
      <c r="AR67" s="72">
        <v>77</v>
      </c>
      <c r="AS67" s="72">
        <v>65</v>
      </c>
      <c r="AT67" s="72">
        <v>365</v>
      </c>
      <c r="AU67" s="80">
        <v>49</v>
      </c>
      <c r="AV67" s="86"/>
      <c r="AW67" s="86"/>
      <c r="AY67" s="5"/>
    </row>
    <row r="68" spans="1:51" x14ac:dyDescent="0.2">
      <c r="A68" s="71" t="s">
        <v>160</v>
      </c>
      <c r="B68" s="2" t="s">
        <v>49</v>
      </c>
      <c r="C68" s="2" t="s">
        <v>141</v>
      </c>
      <c r="D68" s="2" t="s">
        <v>161</v>
      </c>
      <c r="E68" s="5">
        <f t="shared" si="2"/>
        <v>687</v>
      </c>
      <c r="F68" s="72">
        <v>4</v>
      </c>
      <c r="G68" s="72">
        <v>1</v>
      </c>
      <c r="H68" s="72">
        <v>8</v>
      </c>
      <c r="I68" s="72">
        <v>5</v>
      </c>
      <c r="J68" s="72">
        <v>9</v>
      </c>
      <c r="K68" s="72">
        <v>11</v>
      </c>
      <c r="L68" s="72">
        <v>14</v>
      </c>
      <c r="M68" s="72">
        <v>14</v>
      </c>
      <c r="N68" s="72">
        <v>14</v>
      </c>
      <c r="O68" s="72">
        <v>18</v>
      </c>
      <c r="P68" s="72">
        <v>17</v>
      </c>
      <c r="Q68" s="72">
        <v>18</v>
      </c>
      <c r="R68" s="72">
        <v>18</v>
      </c>
      <c r="S68" s="72">
        <v>17</v>
      </c>
      <c r="T68" s="72">
        <v>11</v>
      </c>
      <c r="U68" s="72">
        <v>12</v>
      </c>
      <c r="V68" s="72">
        <v>11</v>
      </c>
      <c r="W68" s="72">
        <v>8</v>
      </c>
      <c r="X68" s="72">
        <v>9</v>
      </c>
      <c r="Y68" s="72">
        <v>11</v>
      </c>
      <c r="Z68" s="72">
        <v>39</v>
      </c>
      <c r="AA68" s="72">
        <v>39</v>
      </c>
      <c r="AB68" s="72">
        <v>36</v>
      </c>
      <c r="AC68" s="72">
        <v>40</v>
      </c>
      <c r="AD68" s="72">
        <v>23</v>
      </c>
      <c r="AE68" s="72">
        <v>31</v>
      </c>
      <c r="AF68" s="72">
        <v>42</v>
      </c>
      <c r="AG68" s="72">
        <v>44</v>
      </c>
      <c r="AH68" s="72">
        <v>40</v>
      </c>
      <c r="AI68" s="72">
        <v>41</v>
      </c>
      <c r="AJ68" s="72">
        <v>35</v>
      </c>
      <c r="AK68" s="72">
        <v>24</v>
      </c>
      <c r="AL68" s="72">
        <v>23</v>
      </c>
      <c r="AM68" s="78">
        <v>1</v>
      </c>
      <c r="AN68" s="72">
        <v>7</v>
      </c>
      <c r="AO68" s="79">
        <v>9</v>
      </c>
      <c r="AP68" s="72">
        <v>21</v>
      </c>
      <c r="AQ68" s="80">
        <v>365</v>
      </c>
      <c r="AR68" s="72">
        <v>39</v>
      </c>
      <c r="AS68" s="72">
        <v>25</v>
      </c>
      <c r="AT68" s="72">
        <v>100</v>
      </c>
      <c r="AU68" s="80">
        <v>27</v>
      </c>
      <c r="AV68" s="86"/>
      <c r="AW68" s="86"/>
      <c r="AY68" s="5"/>
    </row>
    <row r="69" spans="1:51" x14ac:dyDescent="0.2">
      <c r="A69" s="71" t="s">
        <v>162</v>
      </c>
      <c r="B69" s="2" t="s">
        <v>49</v>
      </c>
      <c r="C69" s="2" t="s">
        <v>141</v>
      </c>
      <c r="D69" s="2" t="s">
        <v>163</v>
      </c>
      <c r="E69" s="5">
        <f t="shared" si="2"/>
        <v>720</v>
      </c>
      <c r="F69" s="72">
        <v>13</v>
      </c>
      <c r="G69" s="72">
        <v>11</v>
      </c>
      <c r="H69" s="72">
        <v>4</v>
      </c>
      <c r="I69" s="72">
        <v>13</v>
      </c>
      <c r="J69" s="72">
        <v>12</v>
      </c>
      <c r="K69" s="72">
        <v>9</v>
      </c>
      <c r="L69" s="72">
        <v>12</v>
      </c>
      <c r="M69" s="72">
        <v>12</v>
      </c>
      <c r="N69" s="72">
        <v>13</v>
      </c>
      <c r="O69" s="72">
        <v>9</v>
      </c>
      <c r="P69" s="72">
        <v>15</v>
      </c>
      <c r="Q69" s="72">
        <v>15</v>
      </c>
      <c r="R69" s="72">
        <v>16</v>
      </c>
      <c r="S69" s="72">
        <v>15</v>
      </c>
      <c r="T69" s="72">
        <v>11</v>
      </c>
      <c r="U69" s="72">
        <v>12</v>
      </c>
      <c r="V69" s="72">
        <v>11</v>
      </c>
      <c r="W69" s="72">
        <v>10</v>
      </c>
      <c r="X69" s="72">
        <v>8</v>
      </c>
      <c r="Y69" s="72">
        <v>12</v>
      </c>
      <c r="Z69" s="72">
        <v>42</v>
      </c>
      <c r="AA69" s="72">
        <v>39</v>
      </c>
      <c r="AB69" s="72">
        <v>49</v>
      </c>
      <c r="AC69" s="72">
        <v>39</v>
      </c>
      <c r="AD69" s="72">
        <v>40</v>
      </c>
      <c r="AE69" s="72">
        <v>33</v>
      </c>
      <c r="AF69" s="72">
        <v>42</v>
      </c>
      <c r="AG69" s="72">
        <v>38</v>
      </c>
      <c r="AH69" s="72">
        <v>32</v>
      </c>
      <c r="AI69" s="72">
        <v>37</v>
      </c>
      <c r="AJ69" s="72">
        <v>36</v>
      </c>
      <c r="AK69" s="72">
        <v>29</v>
      </c>
      <c r="AL69" s="72">
        <v>31</v>
      </c>
      <c r="AM69" s="78">
        <v>1</v>
      </c>
      <c r="AN69" s="72">
        <v>5</v>
      </c>
      <c r="AO69" s="79">
        <v>4</v>
      </c>
      <c r="AP69" s="72">
        <v>14</v>
      </c>
      <c r="AQ69" s="80">
        <v>366</v>
      </c>
      <c r="AR69" s="72">
        <v>36</v>
      </c>
      <c r="AS69" s="72">
        <v>28</v>
      </c>
      <c r="AT69" s="72">
        <v>119</v>
      </c>
      <c r="AU69" s="80">
        <v>22</v>
      </c>
      <c r="AV69" s="86"/>
      <c r="AW69" s="86"/>
      <c r="AY69" s="5"/>
    </row>
    <row r="70" spans="1:51" x14ac:dyDescent="0.2">
      <c r="A70" s="71" t="s">
        <v>164</v>
      </c>
      <c r="B70" s="2" t="s">
        <v>49</v>
      </c>
      <c r="C70" s="2" t="s">
        <v>141</v>
      </c>
      <c r="D70" s="2" t="s">
        <v>165</v>
      </c>
      <c r="E70" s="5">
        <f t="shared" si="2"/>
        <v>1501</v>
      </c>
      <c r="F70" s="72">
        <v>18</v>
      </c>
      <c r="G70" s="72">
        <v>21</v>
      </c>
      <c r="H70" s="72">
        <v>14</v>
      </c>
      <c r="I70" s="72">
        <v>28</v>
      </c>
      <c r="J70" s="72">
        <v>15</v>
      </c>
      <c r="K70" s="72">
        <v>22</v>
      </c>
      <c r="L70" s="72">
        <v>22</v>
      </c>
      <c r="M70" s="72">
        <v>23</v>
      </c>
      <c r="N70" s="72">
        <v>24</v>
      </c>
      <c r="O70" s="72">
        <v>22</v>
      </c>
      <c r="P70" s="72">
        <v>27</v>
      </c>
      <c r="Q70" s="72">
        <v>29</v>
      </c>
      <c r="R70" s="72">
        <v>30</v>
      </c>
      <c r="S70" s="72">
        <v>27</v>
      </c>
      <c r="T70" s="72">
        <v>30</v>
      </c>
      <c r="U70" s="72">
        <v>27</v>
      </c>
      <c r="V70" s="72">
        <v>23</v>
      </c>
      <c r="W70" s="72">
        <v>24</v>
      </c>
      <c r="X70" s="72">
        <v>23</v>
      </c>
      <c r="Y70" s="72">
        <v>17</v>
      </c>
      <c r="Z70" s="72">
        <v>95</v>
      </c>
      <c r="AA70" s="72">
        <v>95</v>
      </c>
      <c r="AB70" s="72">
        <v>86</v>
      </c>
      <c r="AC70" s="72">
        <v>104</v>
      </c>
      <c r="AD70" s="72">
        <v>94</v>
      </c>
      <c r="AE70" s="72">
        <v>99</v>
      </c>
      <c r="AF70" s="72">
        <v>73</v>
      </c>
      <c r="AG70" s="72">
        <v>63</v>
      </c>
      <c r="AH70" s="72">
        <v>60</v>
      </c>
      <c r="AI70" s="72">
        <v>60</v>
      </c>
      <c r="AJ70" s="72">
        <v>74</v>
      </c>
      <c r="AK70" s="72">
        <v>55</v>
      </c>
      <c r="AL70" s="72">
        <v>77</v>
      </c>
      <c r="AM70" s="78">
        <v>2</v>
      </c>
      <c r="AN70" s="72">
        <v>18</v>
      </c>
      <c r="AO70" s="79">
        <v>13</v>
      </c>
      <c r="AP70" s="72">
        <v>37</v>
      </c>
      <c r="AQ70" s="80">
        <v>788</v>
      </c>
      <c r="AR70" s="72">
        <v>68</v>
      </c>
      <c r="AS70" s="72">
        <v>58</v>
      </c>
      <c r="AT70" s="72">
        <v>286</v>
      </c>
      <c r="AU70" s="80">
        <v>49</v>
      </c>
      <c r="AV70" s="86"/>
      <c r="AW70" s="86"/>
      <c r="AY70" s="5"/>
    </row>
    <row r="71" spans="1:51" x14ac:dyDescent="0.2">
      <c r="A71" s="71" t="s">
        <v>166</v>
      </c>
      <c r="B71" s="2" t="s">
        <v>49</v>
      </c>
      <c r="C71" s="2" t="s">
        <v>141</v>
      </c>
      <c r="D71" s="2" t="s">
        <v>167</v>
      </c>
      <c r="E71" s="5">
        <f t="shared" si="2"/>
        <v>1101</v>
      </c>
      <c r="F71" s="72">
        <v>15</v>
      </c>
      <c r="G71" s="72">
        <v>16</v>
      </c>
      <c r="H71" s="72">
        <v>16</v>
      </c>
      <c r="I71" s="72">
        <v>19</v>
      </c>
      <c r="J71" s="72">
        <v>20</v>
      </c>
      <c r="K71" s="72">
        <v>17</v>
      </c>
      <c r="L71" s="72">
        <v>15</v>
      </c>
      <c r="M71" s="72">
        <v>15</v>
      </c>
      <c r="N71" s="72">
        <v>16</v>
      </c>
      <c r="O71" s="72">
        <v>19</v>
      </c>
      <c r="P71" s="72">
        <v>20</v>
      </c>
      <c r="Q71" s="72">
        <v>19</v>
      </c>
      <c r="R71" s="72">
        <v>20</v>
      </c>
      <c r="S71" s="72">
        <v>23</v>
      </c>
      <c r="T71" s="72">
        <v>20</v>
      </c>
      <c r="U71" s="72">
        <v>20</v>
      </c>
      <c r="V71" s="72">
        <v>20</v>
      </c>
      <c r="W71" s="72">
        <v>20</v>
      </c>
      <c r="X71" s="72">
        <v>16</v>
      </c>
      <c r="Y71" s="72">
        <v>17</v>
      </c>
      <c r="Z71" s="72">
        <v>67</v>
      </c>
      <c r="AA71" s="72">
        <v>72</v>
      </c>
      <c r="AB71" s="72">
        <v>65</v>
      </c>
      <c r="AC71" s="72">
        <v>61</v>
      </c>
      <c r="AD71" s="72">
        <v>68</v>
      </c>
      <c r="AE71" s="72">
        <v>55</v>
      </c>
      <c r="AF71" s="72">
        <v>48</v>
      </c>
      <c r="AG71" s="72">
        <v>65</v>
      </c>
      <c r="AH71" s="72">
        <v>50</v>
      </c>
      <c r="AI71" s="72">
        <v>65</v>
      </c>
      <c r="AJ71" s="72">
        <v>46</v>
      </c>
      <c r="AK71" s="72">
        <v>40</v>
      </c>
      <c r="AL71" s="72">
        <v>36</v>
      </c>
      <c r="AM71" s="78">
        <v>1</v>
      </c>
      <c r="AN71" s="72">
        <v>7</v>
      </c>
      <c r="AO71" s="79">
        <v>9</v>
      </c>
      <c r="AP71" s="72">
        <v>19</v>
      </c>
      <c r="AQ71" s="80">
        <v>555</v>
      </c>
      <c r="AR71" s="72">
        <v>52</v>
      </c>
      <c r="AS71" s="72">
        <v>46</v>
      </c>
      <c r="AT71" s="72">
        <v>194</v>
      </c>
      <c r="AU71" s="80">
        <v>29</v>
      </c>
      <c r="AV71" s="86"/>
      <c r="AW71" s="86"/>
      <c r="AY71" s="5"/>
    </row>
    <row r="72" spans="1:51" x14ac:dyDescent="0.2">
      <c r="A72" s="71" t="s">
        <v>168</v>
      </c>
      <c r="B72" s="2" t="s">
        <v>49</v>
      </c>
      <c r="C72" s="2" t="s">
        <v>141</v>
      </c>
      <c r="D72" s="2" t="s">
        <v>169</v>
      </c>
      <c r="E72" s="5">
        <f t="shared" si="2"/>
        <v>1664</v>
      </c>
      <c r="F72" s="72">
        <v>13</v>
      </c>
      <c r="G72" s="72">
        <v>22</v>
      </c>
      <c r="H72" s="72">
        <v>22</v>
      </c>
      <c r="I72" s="72">
        <v>13</v>
      </c>
      <c r="J72" s="72">
        <v>22</v>
      </c>
      <c r="K72" s="72">
        <v>23</v>
      </c>
      <c r="L72" s="72">
        <v>22</v>
      </c>
      <c r="M72" s="72">
        <v>23</v>
      </c>
      <c r="N72" s="72">
        <v>25</v>
      </c>
      <c r="O72" s="72">
        <v>24</v>
      </c>
      <c r="P72" s="72">
        <v>30</v>
      </c>
      <c r="Q72" s="72">
        <v>33</v>
      </c>
      <c r="R72" s="72">
        <v>34</v>
      </c>
      <c r="S72" s="72">
        <v>31</v>
      </c>
      <c r="T72" s="72">
        <v>33</v>
      </c>
      <c r="U72" s="72">
        <v>29</v>
      </c>
      <c r="V72" s="72">
        <v>26</v>
      </c>
      <c r="W72" s="72">
        <v>24</v>
      </c>
      <c r="X72" s="72">
        <v>23</v>
      </c>
      <c r="Y72" s="72">
        <v>15</v>
      </c>
      <c r="Z72" s="72">
        <v>96</v>
      </c>
      <c r="AA72" s="72">
        <v>89</v>
      </c>
      <c r="AB72" s="72">
        <v>94</v>
      </c>
      <c r="AC72" s="72">
        <v>103</v>
      </c>
      <c r="AD72" s="72">
        <v>98</v>
      </c>
      <c r="AE72" s="72">
        <v>85</v>
      </c>
      <c r="AF72" s="72">
        <v>84</v>
      </c>
      <c r="AG72" s="72">
        <v>76</v>
      </c>
      <c r="AH72" s="72">
        <v>99</v>
      </c>
      <c r="AI72" s="72">
        <v>88</v>
      </c>
      <c r="AJ72" s="72">
        <v>109</v>
      </c>
      <c r="AK72" s="72">
        <v>72</v>
      </c>
      <c r="AL72" s="72">
        <v>84</v>
      </c>
      <c r="AM72" s="78">
        <v>3</v>
      </c>
      <c r="AN72" s="72">
        <v>16</v>
      </c>
      <c r="AO72" s="79">
        <v>19</v>
      </c>
      <c r="AP72" s="72">
        <v>43</v>
      </c>
      <c r="AQ72" s="80">
        <v>859</v>
      </c>
      <c r="AR72" s="72">
        <v>76</v>
      </c>
      <c r="AS72" s="72">
        <v>58</v>
      </c>
      <c r="AT72" s="72">
        <v>281</v>
      </c>
      <c r="AU72" s="80">
        <v>58</v>
      </c>
      <c r="AV72" s="86"/>
      <c r="AW72" s="86"/>
      <c r="AY72" s="5"/>
    </row>
    <row r="73" spans="1:51" x14ac:dyDescent="0.2">
      <c r="A73" s="71" t="s">
        <v>170</v>
      </c>
      <c r="B73" s="2" t="s">
        <v>49</v>
      </c>
      <c r="C73" s="2" t="s">
        <v>141</v>
      </c>
      <c r="D73" s="2" t="s">
        <v>171</v>
      </c>
      <c r="E73" s="5">
        <f t="shared" si="2"/>
        <v>2068</v>
      </c>
      <c r="F73" s="72">
        <v>21</v>
      </c>
      <c r="G73" s="72">
        <v>30</v>
      </c>
      <c r="H73" s="72">
        <v>25</v>
      </c>
      <c r="I73" s="72">
        <v>23</v>
      </c>
      <c r="J73" s="72">
        <v>27</v>
      </c>
      <c r="K73" s="72">
        <v>35</v>
      </c>
      <c r="L73" s="72">
        <v>33</v>
      </c>
      <c r="M73" s="72">
        <v>34</v>
      </c>
      <c r="N73" s="72">
        <v>35</v>
      </c>
      <c r="O73" s="72">
        <v>32</v>
      </c>
      <c r="P73" s="72">
        <v>40</v>
      </c>
      <c r="Q73" s="72">
        <v>43</v>
      </c>
      <c r="R73" s="72">
        <v>44</v>
      </c>
      <c r="S73" s="72">
        <v>43</v>
      </c>
      <c r="T73" s="72">
        <v>36</v>
      </c>
      <c r="U73" s="72">
        <v>36</v>
      </c>
      <c r="V73" s="72">
        <v>32</v>
      </c>
      <c r="W73" s="72">
        <v>30</v>
      </c>
      <c r="X73" s="72">
        <v>30</v>
      </c>
      <c r="Y73" s="72">
        <v>29</v>
      </c>
      <c r="Z73" s="72">
        <v>135</v>
      </c>
      <c r="AA73" s="72">
        <v>143</v>
      </c>
      <c r="AB73" s="72">
        <v>154</v>
      </c>
      <c r="AC73" s="72">
        <v>118</v>
      </c>
      <c r="AD73" s="72">
        <v>109</v>
      </c>
      <c r="AE73" s="72">
        <v>108</v>
      </c>
      <c r="AF73" s="72">
        <v>103</v>
      </c>
      <c r="AG73" s="72">
        <v>79</v>
      </c>
      <c r="AH73" s="72">
        <v>104</v>
      </c>
      <c r="AI73" s="72">
        <v>111</v>
      </c>
      <c r="AJ73" s="72">
        <v>81</v>
      </c>
      <c r="AK73" s="72">
        <v>73</v>
      </c>
      <c r="AL73" s="72">
        <v>92</v>
      </c>
      <c r="AM73" s="78">
        <v>3</v>
      </c>
      <c r="AN73" s="72">
        <v>23</v>
      </c>
      <c r="AO73" s="79">
        <v>21</v>
      </c>
      <c r="AP73" s="72">
        <v>53</v>
      </c>
      <c r="AQ73" s="80">
        <v>1067</v>
      </c>
      <c r="AR73" s="72">
        <v>104</v>
      </c>
      <c r="AS73" s="72">
        <v>79</v>
      </c>
      <c r="AT73" s="72">
        <v>365</v>
      </c>
      <c r="AU73" s="80">
        <v>67</v>
      </c>
      <c r="AV73" s="86"/>
      <c r="AW73" s="86"/>
      <c r="AY73" s="5"/>
    </row>
    <row r="74" spans="1:51" x14ac:dyDescent="0.2">
      <c r="A74" s="71" t="s">
        <v>172</v>
      </c>
      <c r="B74" s="2" t="s">
        <v>49</v>
      </c>
      <c r="C74" s="2" t="s">
        <v>141</v>
      </c>
      <c r="D74" s="2" t="s">
        <v>173</v>
      </c>
      <c r="E74" s="5">
        <f t="shared" si="2"/>
        <v>771</v>
      </c>
      <c r="F74" s="72">
        <v>7</v>
      </c>
      <c r="G74" s="72">
        <v>13</v>
      </c>
      <c r="H74" s="72">
        <v>9</v>
      </c>
      <c r="I74" s="72">
        <v>13</v>
      </c>
      <c r="J74" s="72">
        <v>14</v>
      </c>
      <c r="K74" s="72">
        <v>17</v>
      </c>
      <c r="L74" s="72">
        <v>15</v>
      </c>
      <c r="M74" s="72">
        <v>16</v>
      </c>
      <c r="N74" s="72">
        <v>17</v>
      </c>
      <c r="O74" s="72">
        <v>19</v>
      </c>
      <c r="P74" s="72">
        <v>20</v>
      </c>
      <c r="Q74" s="72">
        <v>21</v>
      </c>
      <c r="R74" s="72">
        <v>21</v>
      </c>
      <c r="S74" s="72">
        <v>20</v>
      </c>
      <c r="T74" s="72">
        <v>14</v>
      </c>
      <c r="U74" s="72">
        <v>16</v>
      </c>
      <c r="V74" s="72">
        <v>15</v>
      </c>
      <c r="W74" s="72">
        <v>14</v>
      </c>
      <c r="X74" s="72">
        <v>13</v>
      </c>
      <c r="Y74" s="72">
        <v>11</v>
      </c>
      <c r="Z74" s="72">
        <v>46</v>
      </c>
      <c r="AA74" s="72">
        <v>47</v>
      </c>
      <c r="AB74" s="72">
        <v>49</v>
      </c>
      <c r="AC74" s="72">
        <v>50</v>
      </c>
      <c r="AD74" s="72">
        <v>40</v>
      </c>
      <c r="AE74" s="72">
        <v>45</v>
      </c>
      <c r="AF74" s="72">
        <v>21</v>
      </c>
      <c r="AG74" s="72">
        <v>47</v>
      </c>
      <c r="AH74" s="72">
        <v>40</v>
      </c>
      <c r="AI74" s="72">
        <v>36</v>
      </c>
      <c r="AJ74" s="72">
        <v>14</v>
      </c>
      <c r="AK74" s="72">
        <v>11</v>
      </c>
      <c r="AL74" s="72">
        <v>20</v>
      </c>
      <c r="AM74" s="78">
        <v>1</v>
      </c>
      <c r="AN74" s="72">
        <v>9</v>
      </c>
      <c r="AO74" s="79">
        <v>7</v>
      </c>
      <c r="AP74" s="72">
        <v>23</v>
      </c>
      <c r="AQ74" s="80">
        <v>395</v>
      </c>
      <c r="AR74" s="72">
        <v>49</v>
      </c>
      <c r="AS74" s="72">
        <v>35</v>
      </c>
      <c r="AT74" s="72">
        <v>133</v>
      </c>
      <c r="AU74" s="80">
        <v>26</v>
      </c>
      <c r="AV74" s="86"/>
      <c r="AW74" s="86"/>
      <c r="AY74" s="5"/>
    </row>
    <row r="75" spans="1:51" x14ac:dyDescent="0.2">
      <c r="A75" s="71" t="s">
        <v>174</v>
      </c>
      <c r="B75" s="2" t="s">
        <v>49</v>
      </c>
      <c r="C75" s="2" t="s">
        <v>141</v>
      </c>
      <c r="D75" s="2" t="s">
        <v>175</v>
      </c>
      <c r="E75" s="5">
        <f t="shared" si="2"/>
        <v>1582</v>
      </c>
      <c r="F75" s="72">
        <v>34</v>
      </c>
      <c r="G75" s="72">
        <v>23</v>
      </c>
      <c r="H75" s="72">
        <v>33</v>
      </c>
      <c r="I75" s="72">
        <v>21</v>
      </c>
      <c r="J75" s="72">
        <v>21</v>
      </c>
      <c r="K75" s="72">
        <v>33</v>
      </c>
      <c r="L75" s="72">
        <v>35</v>
      </c>
      <c r="M75" s="72">
        <v>36</v>
      </c>
      <c r="N75" s="72">
        <v>36</v>
      </c>
      <c r="O75" s="72">
        <v>36</v>
      </c>
      <c r="P75" s="72">
        <v>38</v>
      </c>
      <c r="Q75" s="72">
        <v>35</v>
      </c>
      <c r="R75" s="72">
        <v>34</v>
      </c>
      <c r="S75" s="72">
        <v>32</v>
      </c>
      <c r="T75" s="72">
        <v>37</v>
      </c>
      <c r="U75" s="72">
        <v>27</v>
      </c>
      <c r="V75" s="72">
        <v>27</v>
      </c>
      <c r="W75" s="72">
        <v>22</v>
      </c>
      <c r="X75" s="72">
        <v>20</v>
      </c>
      <c r="Y75" s="72">
        <v>20</v>
      </c>
      <c r="Z75" s="72">
        <v>81</v>
      </c>
      <c r="AA75" s="72">
        <v>96</v>
      </c>
      <c r="AB75" s="72">
        <v>66</v>
      </c>
      <c r="AC75" s="72">
        <v>117</v>
      </c>
      <c r="AD75" s="72">
        <v>81</v>
      </c>
      <c r="AE75" s="72">
        <v>71</v>
      </c>
      <c r="AF75" s="72">
        <v>91</v>
      </c>
      <c r="AG75" s="72">
        <v>73</v>
      </c>
      <c r="AH75" s="72">
        <v>86</v>
      </c>
      <c r="AI75" s="72">
        <v>63</v>
      </c>
      <c r="AJ75" s="72">
        <v>56</v>
      </c>
      <c r="AK75" s="72">
        <v>61</v>
      </c>
      <c r="AL75" s="72">
        <v>40</v>
      </c>
      <c r="AM75" s="78">
        <v>0</v>
      </c>
      <c r="AN75" s="72">
        <v>13</v>
      </c>
      <c r="AO75" s="79">
        <v>7</v>
      </c>
      <c r="AP75" s="72">
        <v>29</v>
      </c>
      <c r="AQ75" s="80">
        <v>803</v>
      </c>
      <c r="AR75" s="72">
        <v>84</v>
      </c>
      <c r="AS75" s="72">
        <v>57</v>
      </c>
      <c r="AT75" s="72">
        <v>256</v>
      </c>
      <c r="AU75" s="80">
        <v>37</v>
      </c>
      <c r="AV75" s="86"/>
      <c r="AW75" s="86"/>
      <c r="AY75" s="5"/>
    </row>
    <row r="76" spans="1:51" x14ac:dyDescent="0.2">
      <c r="A76" s="71" t="s">
        <v>176</v>
      </c>
      <c r="B76" s="2" t="s">
        <v>49</v>
      </c>
      <c r="C76" s="2" t="s">
        <v>141</v>
      </c>
      <c r="D76" s="2" t="s">
        <v>177</v>
      </c>
      <c r="E76" s="5">
        <f t="shared" si="2"/>
        <v>1122</v>
      </c>
      <c r="F76" s="72">
        <v>22</v>
      </c>
      <c r="G76" s="72">
        <v>16</v>
      </c>
      <c r="H76" s="72">
        <v>32</v>
      </c>
      <c r="I76" s="72">
        <v>24</v>
      </c>
      <c r="J76" s="72">
        <v>22</v>
      </c>
      <c r="K76" s="72">
        <v>24</v>
      </c>
      <c r="L76" s="72">
        <v>22</v>
      </c>
      <c r="M76" s="72">
        <v>22</v>
      </c>
      <c r="N76" s="72">
        <v>19</v>
      </c>
      <c r="O76" s="72">
        <v>21</v>
      </c>
      <c r="P76" s="72">
        <v>21</v>
      </c>
      <c r="Q76" s="72">
        <v>18</v>
      </c>
      <c r="R76" s="72">
        <v>20</v>
      </c>
      <c r="S76" s="72">
        <v>19</v>
      </c>
      <c r="T76" s="72">
        <v>21</v>
      </c>
      <c r="U76" s="72">
        <v>16</v>
      </c>
      <c r="V76" s="72">
        <v>15</v>
      </c>
      <c r="W76" s="72">
        <v>14</v>
      </c>
      <c r="X76" s="72">
        <v>11</v>
      </c>
      <c r="Y76" s="72">
        <v>15</v>
      </c>
      <c r="Z76" s="72">
        <v>71</v>
      </c>
      <c r="AA76" s="72">
        <v>96</v>
      </c>
      <c r="AB76" s="72">
        <v>94</v>
      </c>
      <c r="AC76" s="72">
        <v>65</v>
      </c>
      <c r="AD76" s="72">
        <v>64</v>
      </c>
      <c r="AE76" s="72">
        <v>70</v>
      </c>
      <c r="AF76" s="72">
        <v>56</v>
      </c>
      <c r="AG76" s="72">
        <v>43</v>
      </c>
      <c r="AH76" s="72">
        <v>47</v>
      </c>
      <c r="AI76" s="72">
        <v>36</v>
      </c>
      <c r="AJ76" s="72">
        <v>34</v>
      </c>
      <c r="AK76" s="72">
        <v>23</v>
      </c>
      <c r="AL76" s="72">
        <v>29</v>
      </c>
      <c r="AM76" s="78">
        <v>2</v>
      </c>
      <c r="AN76" s="72">
        <v>12</v>
      </c>
      <c r="AO76" s="79">
        <v>9</v>
      </c>
      <c r="AP76" s="72">
        <v>29</v>
      </c>
      <c r="AQ76" s="80">
        <v>561</v>
      </c>
      <c r="AR76" s="72">
        <v>49</v>
      </c>
      <c r="AS76" s="72">
        <v>36</v>
      </c>
      <c r="AT76" s="72">
        <v>218</v>
      </c>
      <c r="AU76" s="80">
        <v>40</v>
      </c>
      <c r="AV76" s="86"/>
      <c r="AW76" s="86"/>
      <c r="AY76" s="5"/>
    </row>
    <row r="77" spans="1:51" x14ac:dyDescent="0.2">
      <c r="A77" s="71" t="s">
        <v>178</v>
      </c>
      <c r="B77" s="2" t="s">
        <v>49</v>
      </c>
      <c r="C77" s="2" t="s">
        <v>141</v>
      </c>
      <c r="D77" s="2" t="s">
        <v>179</v>
      </c>
      <c r="E77" s="5">
        <f t="shared" si="2"/>
        <v>974</v>
      </c>
      <c r="F77" s="72">
        <v>14</v>
      </c>
      <c r="G77" s="72">
        <v>12</v>
      </c>
      <c r="H77" s="72">
        <v>12</v>
      </c>
      <c r="I77" s="72">
        <v>13</v>
      </c>
      <c r="J77" s="72">
        <v>15</v>
      </c>
      <c r="K77" s="72">
        <v>14</v>
      </c>
      <c r="L77" s="72">
        <v>15</v>
      </c>
      <c r="M77" s="72">
        <v>15</v>
      </c>
      <c r="N77" s="72">
        <v>16</v>
      </c>
      <c r="O77" s="72">
        <v>19</v>
      </c>
      <c r="P77" s="72">
        <v>18</v>
      </c>
      <c r="Q77" s="72">
        <v>19</v>
      </c>
      <c r="R77" s="72">
        <v>19</v>
      </c>
      <c r="S77" s="72">
        <v>16</v>
      </c>
      <c r="T77" s="72">
        <v>14</v>
      </c>
      <c r="U77" s="72">
        <v>15</v>
      </c>
      <c r="V77" s="72">
        <v>14</v>
      </c>
      <c r="W77" s="72">
        <v>14</v>
      </c>
      <c r="X77" s="72">
        <v>14</v>
      </c>
      <c r="Y77" s="72">
        <v>13</v>
      </c>
      <c r="Z77" s="72">
        <v>68</v>
      </c>
      <c r="AA77" s="72">
        <v>70</v>
      </c>
      <c r="AB77" s="72">
        <v>68</v>
      </c>
      <c r="AC77" s="72">
        <v>58</v>
      </c>
      <c r="AD77" s="72">
        <v>44</v>
      </c>
      <c r="AE77" s="72">
        <v>53</v>
      </c>
      <c r="AF77" s="72">
        <v>54</v>
      </c>
      <c r="AG77" s="72">
        <v>43</v>
      </c>
      <c r="AH77" s="72">
        <v>50</v>
      </c>
      <c r="AI77" s="72">
        <v>40</v>
      </c>
      <c r="AJ77" s="72">
        <v>39</v>
      </c>
      <c r="AK77" s="72">
        <v>34</v>
      </c>
      <c r="AL77" s="72">
        <v>52</v>
      </c>
      <c r="AM77" s="78">
        <v>1</v>
      </c>
      <c r="AN77" s="72">
        <v>7</v>
      </c>
      <c r="AO77" s="79">
        <v>9</v>
      </c>
      <c r="AP77" s="72">
        <v>23</v>
      </c>
      <c r="AQ77" s="80">
        <v>504</v>
      </c>
      <c r="AR77" s="72">
        <v>40</v>
      </c>
      <c r="AS77" s="72">
        <v>34</v>
      </c>
      <c r="AT77" s="72">
        <v>186</v>
      </c>
      <c r="AU77" s="80">
        <v>29</v>
      </c>
      <c r="AV77" s="86"/>
      <c r="AW77" s="86"/>
      <c r="AY77" s="5"/>
    </row>
    <row r="78" spans="1:51" x14ac:dyDescent="0.2">
      <c r="A78" s="71" t="s">
        <v>180</v>
      </c>
      <c r="B78" s="2" t="s">
        <v>49</v>
      </c>
      <c r="C78" s="2" t="s">
        <v>141</v>
      </c>
      <c r="D78" s="2" t="s">
        <v>181</v>
      </c>
      <c r="E78" s="5">
        <f t="shared" si="2"/>
        <v>2267</v>
      </c>
      <c r="F78" s="72">
        <v>35</v>
      </c>
      <c r="G78" s="72">
        <v>26</v>
      </c>
      <c r="H78" s="72">
        <v>30</v>
      </c>
      <c r="I78" s="72">
        <v>30</v>
      </c>
      <c r="J78" s="72">
        <v>41</v>
      </c>
      <c r="K78" s="72">
        <v>48</v>
      </c>
      <c r="L78" s="72">
        <v>37</v>
      </c>
      <c r="M78" s="72">
        <v>35</v>
      </c>
      <c r="N78" s="72">
        <v>37</v>
      </c>
      <c r="O78" s="72">
        <v>38</v>
      </c>
      <c r="P78" s="72">
        <v>39</v>
      </c>
      <c r="Q78" s="72">
        <v>37</v>
      </c>
      <c r="R78" s="72">
        <v>40</v>
      </c>
      <c r="S78" s="72">
        <v>40</v>
      </c>
      <c r="T78" s="72">
        <v>38</v>
      </c>
      <c r="U78" s="72">
        <v>37</v>
      </c>
      <c r="V78" s="72">
        <v>37</v>
      </c>
      <c r="W78" s="72">
        <v>34</v>
      </c>
      <c r="X78" s="72">
        <v>35</v>
      </c>
      <c r="Y78" s="72">
        <v>29</v>
      </c>
      <c r="Z78" s="72">
        <v>141</v>
      </c>
      <c r="AA78" s="72">
        <v>128</v>
      </c>
      <c r="AB78" s="72">
        <v>147</v>
      </c>
      <c r="AC78" s="72">
        <v>138</v>
      </c>
      <c r="AD78" s="72">
        <v>109</v>
      </c>
      <c r="AE78" s="72">
        <v>125</v>
      </c>
      <c r="AF78" s="72">
        <v>100</v>
      </c>
      <c r="AG78" s="72">
        <v>113</v>
      </c>
      <c r="AH78" s="72">
        <v>103</v>
      </c>
      <c r="AI78" s="72">
        <v>109</v>
      </c>
      <c r="AJ78" s="72">
        <v>111</v>
      </c>
      <c r="AK78" s="72">
        <v>98</v>
      </c>
      <c r="AL78" s="72">
        <v>122</v>
      </c>
      <c r="AM78" s="78">
        <v>3</v>
      </c>
      <c r="AN78" s="72">
        <v>17</v>
      </c>
      <c r="AO78" s="79">
        <v>23</v>
      </c>
      <c r="AP78" s="72">
        <v>46</v>
      </c>
      <c r="AQ78" s="80">
        <v>1169</v>
      </c>
      <c r="AR78" s="72">
        <v>100</v>
      </c>
      <c r="AS78" s="72">
        <v>86</v>
      </c>
      <c r="AT78" s="72">
        <v>378</v>
      </c>
      <c r="AU78" s="80">
        <v>64</v>
      </c>
      <c r="AV78" s="86"/>
      <c r="AW78" s="86"/>
      <c r="AY78" s="5"/>
    </row>
    <row r="79" spans="1:51" x14ac:dyDescent="0.2">
      <c r="A79" s="71" t="s">
        <v>182</v>
      </c>
      <c r="B79" s="2" t="s">
        <v>49</v>
      </c>
      <c r="C79" s="2" t="s">
        <v>141</v>
      </c>
      <c r="D79" s="2" t="s">
        <v>183</v>
      </c>
      <c r="E79" s="5">
        <f t="shared" si="2"/>
        <v>1027</v>
      </c>
      <c r="F79" s="88">
        <v>8</v>
      </c>
      <c r="G79" s="88">
        <v>7</v>
      </c>
      <c r="H79" s="88">
        <v>9</v>
      </c>
      <c r="I79" s="88">
        <v>12</v>
      </c>
      <c r="J79" s="88">
        <v>7</v>
      </c>
      <c r="K79" s="88">
        <v>12</v>
      </c>
      <c r="L79" s="72">
        <v>17</v>
      </c>
      <c r="M79" s="72">
        <v>15</v>
      </c>
      <c r="N79" s="72">
        <v>18</v>
      </c>
      <c r="O79" s="72">
        <v>21</v>
      </c>
      <c r="P79" s="72">
        <v>21</v>
      </c>
      <c r="Q79" s="72">
        <v>22</v>
      </c>
      <c r="R79" s="72">
        <v>22</v>
      </c>
      <c r="S79" s="72">
        <v>21</v>
      </c>
      <c r="T79" s="72">
        <v>11</v>
      </c>
      <c r="U79" s="72">
        <v>16</v>
      </c>
      <c r="V79" s="72">
        <v>14</v>
      </c>
      <c r="W79" s="72">
        <v>13</v>
      </c>
      <c r="X79" s="72">
        <v>12</v>
      </c>
      <c r="Y79" s="72">
        <v>11</v>
      </c>
      <c r="Z79" s="72">
        <v>49</v>
      </c>
      <c r="AA79" s="72">
        <v>53</v>
      </c>
      <c r="AB79" s="72">
        <v>59</v>
      </c>
      <c r="AC79" s="72">
        <v>57</v>
      </c>
      <c r="AD79" s="72">
        <v>53</v>
      </c>
      <c r="AE79" s="72">
        <v>43</v>
      </c>
      <c r="AF79" s="72">
        <v>55</v>
      </c>
      <c r="AG79" s="72">
        <v>55</v>
      </c>
      <c r="AH79" s="72">
        <v>79</v>
      </c>
      <c r="AI79" s="72">
        <v>60</v>
      </c>
      <c r="AJ79" s="72">
        <v>64</v>
      </c>
      <c r="AK79" s="72">
        <v>55</v>
      </c>
      <c r="AL79" s="72">
        <v>56</v>
      </c>
      <c r="AM79" s="78">
        <v>1</v>
      </c>
      <c r="AN79" s="72">
        <v>6</v>
      </c>
      <c r="AO79" s="79">
        <v>9</v>
      </c>
      <c r="AP79" s="72">
        <v>20</v>
      </c>
      <c r="AQ79" s="80">
        <v>563</v>
      </c>
      <c r="AR79" s="72">
        <v>49</v>
      </c>
      <c r="AS79" s="72">
        <v>33</v>
      </c>
      <c r="AT79" s="72">
        <v>165</v>
      </c>
      <c r="AU79" s="80">
        <v>26</v>
      </c>
      <c r="AV79" s="86"/>
      <c r="AW79" s="86"/>
      <c r="AY79" s="5"/>
    </row>
    <row r="80" spans="1:51" x14ac:dyDescent="0.2">
      <c r="A80" s="71" t="s">
        <v>184</v>
      </c>
      <c r="B80" s="2" t="s">
        <v>49</v>
      </c>
      <c r="C80" s="2" t="s">
        <v>141</v>
      </c>
      <c r="D80" s="2" t="s">
        <v>39</v>
      </c>
      <c r="E80" s="5">
        <f t="shared" si="2"/>
        <v>1773</v>
      </c>
      <c r="F80" s="88">
        <v>10</v>
      </c>
      <c r="G80" s="88">
        <v>19</v>
      </c>
      <c r="H80" s="88">
        <v>26</v>
      </c>
      <c r="I80" s="88">
        <v>20</v>
      </c>
      <c r="J80" s="88">
        <v>21</v>
      </c>
      <c r="K80" s="88">
        <v>25</v>
      </c>
      <c r="L80" s="72">
        <v>36</v>
      </c>
      <c r="M80" s="72">
        <v>37</v>
      </c>
      <c r="N80" s="72">
        <v>38</v>
      </c>
      <c r="O80" s="72">
        <v>37</v>
      </c>
      <c r="P80" s="72">
        <v>42</v>
      </c>
      <c r="Q80" s="72">
        <v>43</v>
      </c>
      <c r="R80" s="72">
        <v>43</v>
      </c>
      <c r="S80" s="72">
        <v>42</v>
      </c>
      <c r="T80" s="72">
        <v>37</v>
      </c>
      <c r="U80" s="72">
        <v>37</v>
      </c>
      <c r="V80" s="72">
        <v>35</v>
      </c>
      <c r="W80" s="72">
        <v>33</v>
      </c>
      <c r="X80" s="72">
        <v>32</v>
      </c>
      <c r="Y80" s="72">
        <v>24</v>
      </c>
      <c r="Z80" s="72">
        <v>118</v>
      </c>
      <c r="AA80" s="72">
        <v>111</v>
      </c>
      <c r="AB80" s="72">
        <v>111</v>
      </c>
      <c r="AC80" s="72">
        <v>109</v>
      </c>
      <c r="AD80" s="72">
        <v>115</v>
      </c>
      <c r="AE80" s="72">
        <v>87</v>
      </c>
      <c r="AF80" s="72">
        <v>85</v>
      </c>
      <c r="AG80" s="72">
        <v>99</v>
      </c>
      <c r="AH80" s="72">
        <v>73</v>
      </c>
      <c r="AI80" s="72">
        <v>73</v>
      </c>
      <c r="AJ80" s="72">
        <v>57</v>
      </c>
      <c r="AK80" s="72">
        <v>54</v>
      </c>
      <c r="AL80" s="72">
        <v>44</v>
      </c>
      <c r="AM80" s="78">
        <v>3</v>
      </c>
      <c r="AN80" s="72">
        <v>17</v>
      </c>
      <c r="AO80" s="79">
        <v>16</v>
      </c>
      <c r="AP80" s="72">
        <v>38</v>
      </c>
      <c r="AQ80" s="80">
        <v>945</v>
      </c>
      <c r="AR80" s="72">
        <v>106</v>
      </c>
      <c r="AS80" s="72">
        <v>80</v>
      </c>
      <c r="AT80" s="72">
        <v>321</v>
      </c>
      <c r="AU80" s="80">
        <v>58</v>
      </c>
      <c r="AV80" s="86"/>
      <c r="AW80" s="86"/>
      <c r="AY80" s="5"/>
    </row>
    <row r="81" spans="1:51" x14ac:dyDescent="0.2">
      <c r="A81" s="71" t="s">
        <v>185</v>
      </c>
      <c r="B81" s="2" t="s">
        <v>49</v>
      </c>
      <c r="C81" s="2" t="s">
        <v>141</v>
      </c>
      <c r="D81" s="2" t="s">
        <v>186</v>
      </c>
      <c r="E81" s="5">
        <f t="shared" si="2"/>
        <v>1317</v>
      </c>
      <c r="F81" s="88">
        <v>18</v>
      </c>
      <c r="G81" s="88">
        <v>15</v>
      </c>
      <c r="H81" s="88">
        <v>20</v>
      </c>
      <c r="I81" s="88">
        <v>20</v>
      </c>
      <c r="J81" s="88">
        <v>23</v>
      </c>
      <c r="K81" s="88">
        <v>23</v>
      </c>
      <c r="L81" s="72">
        <v>20</v>
      </c>
      <c r="M81" s="72">
        <v>21</v>
      </c>
      <c r="N81" s="72">
        <v>22</v>
      </c>
      <c r="O81" s="72">
        <v>21</v>
      </c>
      <c r="P81" s="72">
        <v>23</v>
      </c>
      <c r="Q81" s="72">
        <v>26</v>
      </c>
      <c r="R81" s="72">
        <v>24</v>
      </c>
      <c r="S81" s="72">
        <v>27</v>
      </c>
      <c r="T81" s="72">
        <v>30</v>
      </c>
      <c r="U81" s="72">
        <v>26</v>
      </c>
      <c r="V81" s="72">
        <v>23</v>
      </c>
      <c r="W81" s="72">
        <v>22</v>
      </c>
      <c r="X81" s="72">
        <v>23</v>
      </c>
      <c r="Y81" s="72">
        <v>19</v>
      </c>
      <c r="Z81" s="72">
        <v>82</v>
      </c>
      <c r="AA81" s="72">
        <v>71</v>
      </c>
      <c r="AB81" s="72">
        <v>93</v>
      </c>
      <c r="AC81" s="72">
        <v>82</v>
      </c>
      <c r="AD81" s="72">
        <v>81</v>
      </c>
      <c r="AE81" s="72">
        <v>72</v>
      </c>
      <c r="AF81" s="72">
        <v>87</v>
      </c>
      <c r="AG81" s="72">
        <v>65</v>
      </c>
      <c r="AH81" s="72">
        <v>57</v>
      </c>
      <c r="AI81" s="72">
        <v>48</v>
      </c>
      <c r="AJ81" s="72">
        <v>45</v>
      </c>
      <c r="AK81" s="72">
        <v>33</v>
      </c>
      <c r="AL81" s="72">
        <v>55</v>
      </c>
      <c r="AM81" s="78">
        <v>2</v>
      </c>
      <c r="AN81" s="72">
        <v>12</v>
      </c>
      <c r="AO81" s="79">
        <v>10</v>
      </c>
      <c r="AP81" s="72">
        <v>30</v>
      </c>
      <c r="AQ81" s="80">
        <v>658</v>
      </c>
      <c r="AR81" s="72">
        <v>65</v>
      </c>
      <c r="AS81" s="72">
        <v>53</v>
      </c>
      <c r="AT81" s="72">
        <v>225</v>
      </c>
      <c r="AU81" s="80">
        <v>36</v>
      </c>
      <c r="AV81" s="86"/>
      <c r="AW81" s="86"/>
      <c r="AY81" s="5"/>
    </row>
    <row r="82" spans="1:51" x14ac:dyDescent="0.2">
      <c r="A82" s="71" t="s">
        <v>187</v>
      </c>
      <c r="B82" s="2" t="s">
        <v>49</v>
      </c>
      <c r="C82" s="2" t="s">
        <v>141</v>
      </c>
      <c r="D82" s="2" t="s">
        <v>188</v>
      </c>
      <c r="E82" s="5">
        <f t="shared" si="2"/>
        <v>1205</v>
      </c>
      <c r="F82" s="88">
        <v>18</v>
      </c>
      <c r="G82" s="88">
        <v>18</v>
      </c>
      <c r="H82" s="88">
        <v>18</v>
      </c>
      <c r="I82" s="88">
        <v>14</v>
      </c>
      <c r="J82" s="88">
        <v>14</v>
      </c>
      <c r="K82" s="88">
        <v>17</v>
      </c>
      <c r="L82" s="72">
        <v>19</v>
      </c>
      <c r="M82" s="72">
        <v>20</v>
      </c>
      <c r="N82" s="72">
        <v>22</v>
      </c>
      <c r="O82" s="72">
        <v>24</v>
      </c>
      <c r="P82" s="72">
        <v>25</v>
      </c>
      <c r="Q82" s="72">
        <v>27</v>
      </c>
      <c r="R82" s="72">
        <v>28</v>
      </c>
      <c r="S82" s="72">
        <v>25</v>
      </c>
      <c r="T82" s="72">
        <v>29</v>
      </c>
      <c r="U82" s="72">
        <v>25</v>
      </c>
      <c r="V82" s="72">
        <v>21</v>
      </c>
      <c r="W82" s="72">
        <v>22</v>
      </c>
      <c r="X82" s="72">
        <v>18</v>
      </c>
      <c r="Y82" s="72">
        <v>18</v>
      </c>
      <c r="Z82" s="72">
        <v>78</v>
      </c>
      <c r="AA82" s="72">
        <v>70</v>
      </c>
      <c r="AB82" s="72">
        <v>73</v>
      </c>
      <c r="AC82" s="72">
        <v>61</v>
      </c>
      <c r="AD82" s="72">
        <v>69</v>
      </c>
      <c r="AE82" s="72">
        <v>75</v>
      </c>
      <c r="AF82" s="72">
        <v>59</v>
      </c>
      <c r="AG82" s="72">
        <v>63</v>
      </c>
      <c r="AH82" s="72">
        <v>50</v>
      </c>
      <c r="AI82" s="72">
        <v>64</v>
      </c>
      <c r="AJ82" s="72">
        <v>53</v>
      </c>
      <c r="AK82" s="72">
        <v>29</v>
      </c>
      <c r="AL82" s="72">
        <v>39</v>
      </c>
      <c r="AM82" s="78">
        <v>2</v>
      </c>
      <c r="AN82" s="72">
        <v>11</v>
      </c>
      <c r="AO82" s="79">
        <v>14</v>
      </c>
      <c r="AP82" s="72">
        <v>33</v>
      </c>
      <c r="AQ82" s="80">
        <v>630</v>
      </c>
      <c r="AR82" s="72">
        <v>73</v>
      </c>
      <c r="AS82" s="72">
        <v>52</v>
      </c>
      <c r="AT82" s="72">
        <v>202</v>
      </c>
      <c r="AU82" s="80">
        <v>45</v>
      </c>
      <c r="AV82" s="86"/>
      <c r="AW82" s="86"/>
      <c r="AY82" s="5"/>
    </row>
    <row r="83" spans="1:51" x14ac:dyDescent="0.2">
      <c r="A83" s="71" t="s">
        <v>189</v>
      </c>
      <c r="B83" s="2" t="s">
        <v>49</v>
      </c>
      <c r="C83" s="2" t="s">
        <v>141</v>
      </c>
      <c r="D83" s="2" t="s">
        <v>190</v>
      </c>
      <c r="E83" s="5">
        <f t="shared" si="2"/>
        <v>1803</v>
      </c>
      <c r="F83" s="88">
        <v>22</v>
      </c>
      <c r="G83" s="88">
        <v>31</v>
      </c>
      <c r="H83" s="88">
        <v>19</v>
      </c>
      <c r="I83" s="88">
        <v>22</v>
      </c>
      <c r="J83" s="88">
        <v>24</v>
      </c>
      <c r="K83" s="88">
        <v>18</v>
      </c>
      <c r="L83" s="72">
        <v>51</v>
      </c>
      <c r="M83" s="72">
        <v>53</v>
      </c>
      <c r="N83" s="72">
        <v>50</v>
      </c>
      <c r="O83" s="72">
        <v>50</v>
      </c>
      <c r="P83" s="72">
        <v>53</v>
      </c>
      <c r="Q83" s="72">
        <v>50</v>
      </c>
      <c r="R83" s="72">
        <v>50</v>
      </c>
      <c r="S83" s="72">
        <v>43</v>
      </c>
      <c r="T83" s="72">
        <v>40</v>
      </c>
      <c r="U83" s="72">
        <v>32</v>
      </c>
      <c r="V83" s="72">
        <v>24</v>
      </c>
      <c r="W83" s="72">
        <v>20</v>
      </c>
      <c r="X83" s="72">
        <v>19</v>
      </c>
      <c r="Y83" s="72">
        <v>24</v>
      </c>
      <c r="Z83" s="72">
        <v>120</v>
      </c>
      <c r="AA83" s="72">
        <v>107</v>
      </c>
      <c r="AB83" s="72">
        <v>120</v>
      </c>
      <c r="AC83" s="72">
        <v>108</v>
      </c>
      <c r="AD83" s="72">
        <v>100</v>
      </c>
      <c r="AE83" s="72">
        <v>95</v>
      </c>
      <c r="AF83" s="72">
        <v>91</v>
      </c>
      <c r="AG83" s="72">
        <v>88</v>
      </c>
      <c r="AH83" s="72">
        <v>93</v>
      </c>
      <c r="AI83" s="72">
        <v>65</v>
      </c>
      <c r="AJ83" s="72">
        <v>43</v>
      </c>
      <c r="AK83" s="72">
        <v>38</v>
      </c>
      <c r="AL83" s="72">
        <v>40</v>
      </c>
      <c r="AM83" s="78">
        <v>5</v>
      </c>
      <c r="AN83" s="72">
        <v>31</v>
      </c>
      <c r="AO83" s="79">
        <v>25</v>
      </c>
      <c r="AP83" s="72">
        <v>68</v>
      </c>
      <c r="AQ83" s="80">
        <v>1001</v>
      </c>
      <c r="AR83" s="72">
        <v>116</v>
      </c>
      <c r="AS83" s="72">
        <v>60</v>
      </c>
      <c r="AT83" s="72">
        <v>325</v>
      </c>
      <c r="AU83" s="80">
        <v>93</v>
      </c>
      <c r="AV83" s="86"/>
      <c r="AW83" s="86"/>
      <c r="AY83" s="5"/>
    </row>
    <row r="84" spans="1:51" x14ac:dyDescent="0.2">
      <c r="A84" s="71" t="s">
        <v>191</v>
      </c>
      <c r="B84" s="2" t="s">
        <v>49</v>
      </c>
      <c r="C84" s="2" t="s">
        <v>141</v>
      </c>
      <c r="D84" s="2" t="s">
        <v>192</v>
      </c>
      <c r="E84" s="5">
        <f t="shared" si="2"/>
        <v>1527</v>
      </c>
      <c r="F84" s="88">
        <v>16</v>
      </c>
      <c r="G84" s="88">
        <v>19</v>
      </c>
      <c r="H84" s="88">
        <v>17</v>
      </c>
      <c r="I84" s="88">
        <v>15</v>
      </c>
      <c r="J84" s="88">
        <v>25</v>
      </c>
      <c r="K84" s="88">
        <v>11</v>
      </c>
      <c r="L84" s="72">
        <v>34</v>
      </c>
      <c r="M84" s="72">
        <v>34</v>
      </c>
      <c r="N84" s="72">
        <v>34</v>
      </c>
      <c r="O84" s="72">
        <v>41</v>
      </c>
      <c r="P84" s="72">
        <v>35</v>
      </c>
      <c r="Q84" s="72">
        <v>38</v>
      </c>
      <c r="R84" s="72">
        <v>37</v>
      </c>
      <c r="S84" s="72">
        <v>34</v>
      </c>
      <c r="T84" s="72">
        <v>30</v>
      </c>
      <c r="U84" s="72">
        <v>23</v>
      </c>
      <c r="V84" s="72">
        <v>21</v>
      </c>
      <c r="W84" s="72">
        <v>18</v>
      </c>
      <c r="X84" s="72">
        <v>17</v>
      </c>
      <c r="Y84" s="72">
        <v>17</v>
      </c>
      <c r="Z84" s="72">
        <v>87</v>
      </c>
      <c r="AA84" s="72">
        <v>115</v>
      </c>
      <c r="AB84" s="72">
        <v>107</v>
      </c>
      <c r="AC84" s="72">
        <v>99</v>
      </c>
      <c r="AD84" s="72">
        <v>87</v>
      </c>
      <c r="AE84" s="72">
        <v>91</v>
      </c>
      <c r="AF84" s="72">
        <v>71</v>
      </c>
      <c r="AG84" s="72">
        <v>70</v>
      </c>
      <c r="AH84" s="72">
        <v>73</v>
      </c>
      <c r="AI84" s="72">
        <v>69</v>
      </c>
      <c r="AJ84" s="72">
        <v>53</v>
      </c>
      <c r="AK84" s="72">
        <v>44</v>
      </c>
      <c r="AL84" s="72">
        <v>45</v>
      </c>
      <c r="AM84" s="78">
        <v>3</v>
      </c>
      <c r="AN84" s="72">
        <v>19</v>
      </c>
      <c r="AO84" s="79">
        <v>21</v>
      </c>
      <c r="AP84" s="72">
        <v>49</v>
      </c>
      <c r="AQ84" s="80">
        <v>839</v>
      </c>
      <c r="AR84" s="72">
        <v>85</v>
      </c>
      <c r="AS84" s="72">
        <v>49</v>
      </c>
      <c r="AT84" s="72">
        <v>298</v>
      </c>
      <c r="AU84" s="80">
        <v>65</v>
      </c>
      <c r="AV84" s="86"/>
      <c r="AW84" s="86"/>
      <c r="AY84" s="5"/>
    </row>
    <row r="85" spans="1:51" x14ac:dyDescent="0.2">
      <c r="A85" s="71" t="s">
        <v>193</v>
      </c>
      <c r="B85" s="2" t="s">
        <v>49</v>
      </c>
      <c r="C85" s="2" t="s">
        <v>141</v>
      </c>
      <c r="D85" s="2" t="s">
        <v>194</v>
      </c>
      <c r="E85" s="5">
        <f t="shared" si="2"/>
        <v>2460</v>
      </c>
      <c r="F85" s="88">
        <v>38</v>
      </c>
      <c r="G85" s="88">
        <v>44</v>
      </c>
      <c r="H85" s="88">
        <v>44</v>
      </c>
      <c r="I85" s="88">
        <v>37</v>
      </c>
      <c r="J85" s="88">
        <v>47</v>
      </c>
      <c r="K85" s="88">
        <v>45</v>
      </c>
      <c r="L85" s="72">
        <v>41</v>
      </c>
      <c r="M85" s="72">
        <v>42</v>
      </c>
      <c r="N85" s="72">
        <v>44</v>
      </c>
      <c r="O85" s="72">
        <v>47</v>
      </c>
      <c r="P85" s="72">
        <v>50</v>
      </c>
      <c r="Q85" s="72">
        <v>53</v>
      </c>
      <c r="R85" s="72">
        <v>54</v>
      </c>
      <c r="S85" s="72">
        <v>54</v>
      </c>
      <c r="T85" s="72">
        <v>46</v>
      </c>
      <c r="U85" s="72">
        <v>44</v>
      </c>
      <c r="V85" s="72">
        <v>43</v>
      </c>
      <c r="W85" s="72">
        <v>41</v>
      </c>
      <c r="X85" s="72">
        <v>41</v>
      </c>
      <c r="Y85" s="72">
        <v>40</v>
      </c>
      <c r="Z85" s="72">
        <v>182</v>
      </c>
      <c r="AA85" s="72">
        <v>206</v>
      </c>
      <c r="AB85" s="72">
        <v>178</v>
      </c>
      <c r="AC85" s="72">
        <v>149</v>
      </c>
      <c r="AD85" s="72">
        <v>120</v>
      </c>
      <c r="AE85" s="72">
        <v>129</v>
      </c>
      <c r="AF85" s="72">
        <v>121</v>
      </c>
      <c r="AG85" s="72">
        <v>106</v>
      </c>
      <c r="AH85" s="72">
        <v>104</v>
      </c>
      <c r="AI85" s="72">
        <v>86</v>
      </c>
      <c r="AJ85" s="72">
        <v>69</v>
      </c>
      <c r="AK85" s="72">
        <v>48</v>
      </c>
      <c r="AL85" s="72">
        <v>67</v>
      </c>
      <c r="AM85" s="78">
        <v>5</v>
      </c>
      <c r="AN85" s="72">
        <v>28</v>
      </c>
      <c r="AO85" s="79">
        <v>28</v>
      </c>
      <c r="AP85" s="72">
        <v>64</v>
      </c>
      <c r="AQ85" s="80">
        <v>1258</v>
      </c>
      <c r="AR85" s="72">
        <v>130</v>
      </c>
      <c r="AS85" s="72">
        <v>99</v>
      </c>
      <c r="AT85" s="72">
        <v>481</v>
      </c>
      <c r="AU85" s="80">
        <v>91</v>
      </c>
      <c r="AV85" s="86"/>
      <c r="AW85" s="86"/>
      <c r="AY85" s="5"/>
    </row>
    <row r="86" spans="1:51" x14ac:dyDescent="0.2">
      <c r="A86" s="71" t="s">
        <v>195</v>
      </c>
      <c r="B86" s="2" t="s">
        <v>49</v>
      </c>
      <c r="C86" s="2" t="s">
        <v>141</v>
      </c>
      <c r="D86" s="2" t="s">
        <v>196</v>
      </c>
      <c r="E86" s="5">
        <f t="shared" si="2"/>
        <v>860</v>
      </c>
      <c r="F86" s="88">
        <v>8</v>
      </c>
      <c r="G86" s="88">
        <v>4</v>
      </c>
      <c r="H86" s="88">
        <v>10</v>
      </c>
      <c r="I86" s="88">
        <v>2</v>
      </c>
      <c r="J86" s="88">
        <v>8</v>
      </c>
      <c r="K86" s="88">
        <v>8</v>
      </c>
      <c r="L86" s="72">
        <v>10</v>
      </c>
      <c r="M86" s="72">
        <v>11</v>
      </c>
      <c r="N86" s="72">
        <v>11</v>
      </c>
      <c r="O86" s="72">
        <v>16</v>
      </c>
      <c r="P86" s="72">
        <v>14</v>
      </c>
      <c r="Q86" s="72">
        <v>14</v>
      </c>
      <c r="R86" s="72">
        <v>12</v>
      </c>
      <c r="S86" s="72">
        <v>12</v>
      </c>
      <c r="T86" s="72">
        <v>13</v>
      </c>
      <c r="U86" s="72">
        <v>12</v>
      </c>
      <c r="V86" s="72">
        <v>12</v>
      </c>
      <c r="W86" s="72">
        <v>12</v>
      </c>
      <c r="X86" s="72">
        <v>12</v>
      </c>
      <c r="Y86" s="72">
        <v>13</v>
      </c>
      <c r="Z86" s="72">
        <v>55</v>
      </c>
      <c r="AA86" s="72">
        <v>48</v>
      </c>
      <c r="AB86" s="72">
        <v>68</v>
      </c>
      <c r="AC86" s="72">
        <v>49</v>
      </c>
      <c r="AD86" s="72">
        <v>49</v>
      </c>
      <c r="AE86" s="72">
        <v>50</v>
      </c>
      <c r="AF86" s="72">
        <v>45</v>
      </c>
      <c r="AG86" s="72">
        <v>39</v>
      </c>
      <c r="AH86" s="72">
        <v>53</v>
      </c>
      <c r="AI86" s="72">
        <v>41</v>
      </c>
      <c r="AJ86" s="72">
        <v>45</v>
      </c>
      <c r="AK86" s="72">
        <v>39</v>
      </c>
      <c r="AL86" s="72">
        <v>65</v>
      </c>
      <c r="AM86" s="78">
        <v>1</v>
      </c>
      <c r="AN86" s="72">
        <v>6</v>
      </c>
      <c r="AO86" s="79">
        <v>6</v>
      </c>
      <c r="AP86" s="72">
        <v>17</v>
      </c>
      <c r="AQ86" s="80">
        <v>442</v>
      </c>
      <c r="AR86" s="72">
        <v>31</v>
      </c>
      <c r="AS86" s="72">
        <v>31</v>
      </c>
      <c r="AT86" s="72">
        <v>152</v>
      </c>
      <c r="AU86" s="80">
        <v>23</v>
      </c>
      <c r="AV86" s="86"/>
      <c r="AW86" s="86"/>
      <c r="AY86" s="5"/>
    </row>
    <row r="87" spans="1:51" x14ac:dyDescent="0.2">
      <c r="A87" s="71" t="s">
        <v>197</v>
      </c>
      <c r="B87" s="2" t="s">
        <v>49</v>
      </c>
      <c r="C87" s="2" t="s">
        <v>141</v>
      </c>
      <c r="D87" s="2" t="s">
        <v>198</v>
      </c>
      <c r="E87" s="5">
        <f t="shared" si="2"/>
        <v>2971</v>
      </c>
      <c r="F87" s="88">
        <v>38</v>
      </c>
      <c r="G87" s="88">
        <v>46</v>
      </c>
      <c r="H87" s="88">
        <v>44</v>
      </c>
      <c r="I87" s="88">
        <v>39</v>
      </c>
      <c r="J87" s="88">
        <v>44</v>
      </c>
      <c r="K87" s="88">
        <v>43</v>
      </c>
      <c r="L87" s="72">
        <v>54</v>
      </c>
      <c r="M87" s="72">
        <v>53</v>
      </c>
      <c r="N87" s="72">
        <v>57</v>
      </c>
      <c r="O87" s="72">
        <v>56</v>
      </c>
      <c r="P87" s="72">
        <v>61</v>
      </c>
      <c r="Q87" s="72">
        <v>62</v>
      </c>
      <c r="R87" s="72">
        <v>64</v>
      </c>
      <c r="S87" s="72">
        <v>61</v>
      </c>
      <c r="T87" s="72">
        <v>61</v>
      </c>
      <c r="U87" s="72">
        <v>54</v>
      </c>
      <c r="V87" s="72">
        <v>52</v>
      </c>
      <c r="W87" s="72">
        <v>51</v>
      </c>
      <c r="X87" s="72">
        <v>50</v>
      </c>
      <c r="Y87" s="72">
        <v>54</v>
      </c>
      <c r="Z87" s="72">
        <v>240</v>
      </c>
      <c r="AA87" s="72">
        <v>209</v>
      </c>
      <c r="AB87" s="72">
        <v>223</v>
      </c>
      <c r="AC87" s="72">
        <v>193</v>
      </c>
      <c r="AD87" s="72">
        <v>171</v>
      </c>
      <c r="AE87" s="72">
        <v>151</v>
      </c>
      <c r="AF87" s="72">
        <v>159</v>
      </c>
      <c r="AG87" s="72">
        <v>139</v>
      </c>
      <c r="AH87" s="72">
        <v>112</v>
      </c>
      <c r="AI87" s="72">
        <v>98</v>
      </c>
      <c r="AJ87" s="72">
        <v>73</v>
      </c>
      <c r="AK87" s="72">
        <v>79</v>
      </c>
      <c r="AL87" s="72">
        <v>80</v>
      </c>
      <c r="AM87" s="78">
        <v>5</v>
      </c>
      <c r="AN87" s="72">
        <v>29</v>
      </c>
      <c r="AO87" s="79">
        <v>31</v>
      </c>
      <c r="AP87" s="72">
        <v>69</v>
      </c>
      <c r="AQ87" s="80">
        <v>1515</v>
      </c>
      <c r="AR87" s="72">
        <v>155</v>
      </c>
      <c r="AS87" s="72">
        <v>123</v>
      </c>
      <c r="AT87" s="72">
        <v>581</v>
      </c>
      <c r="AU87" s="80">
        <v>101</v>
      </c>
      <c r="AV87" s="86"/>
      <c r="AW87" s="86"/>
      <c r="AY87" s="5"/>
    </row>
    <row r="88" spans="1:51" x14ac:dyDescent="0.2">
      <c r="A88" s="71" t="s">
        <v>199</v>
      </c>
      <c r="B88" s="2" t="s">
        <v>49</v>
      </c>
      <c r="C88" s="2" t="s">
        <v>141</v>
      </c>
      <c r="D88" s="2" t="s">
        <v>200</v>
      </c>
      <c r="E88" s="5">
        <f t="shared" si="2"/>
        <v>4676</v>
      </c>
      <c r="F88" s="88">
        <v>68</v>
      </c>
      <c r="G88" s="88">
        <v>67</v>
      </c>
      <c r="H88" s="88">
        <v>60</v>
      </c>
      <c r="I88" s="88">
        <v>80</v>
      </c>
      <c r="J88" s="88">
        <v>72</v>
      </c>
      <c r="K88" s="88">
        <v>58</v>
      </c>
      <c r="L88" s="72">
        <v>91</v>
      </c>
      <c r="M88" s="72">
        <v>92</v>
      </c>
      <c r="N88" s="72">
        <v>93</v>
      </c>
      <c r="O88" s="72">
        <v>95</v>
      </c>
      <c r="P88" s="72">
        <v>99</v>
      </c>
      <c r="Q88" s="72">
        <v>104</v>
      </c>
      <c r="R88" s="72">
        <v>101</v>
      </c>
      <c r="S88" s="72">
        <v>97</v>
      </c>
      <c r="T88" s="72">
        <v>91</v>
      </c>
      <c r="U88" s="72">
        <v>78</v>
      </c>
      <c r="V88" s="72">
        <v>71</v>
      </c>
      <c r="W88" s="72">
        <v>66</v>
      </c>
      <c r="X88" s="72">
        <v>64</v>
      </c>
      <c r="Y88" s="72">
        <v>64</v>
      </c>
      <c r="Z88" s="72">
        <v>321</v>
      </c>
      <c r="AA88" s="72">
        <v>332</v>
      </c>
      <c r="AB88" s="72">
        <v>350</v>
      </c>
      <c r="AC88" s="72">
        <v>305</v>
      </c>
      <c r="AD88" s="72">
        <v>261</v>
      </c>
      <c r="AE88" s="72">
        <v>259</v>
      </c>
      <c r="AF88" s="72">
        <v>310</v>
      </c>
      <c r="AG88" s="72">
        <v>186</v>
      </c>
      <c r="AH88" s="72">
        <v>187</v>
      </c>
      <c r="AI88" s="72">
        <v>207</v>
      </c>
      <c r="AJ88" s="72">
        <v>122</v>
      </c>
      <c r="AK88" s="72">
        <v>104</v>
      </c>
      <c r="AL88" s="72">
        <v>121</v>
      </c>
      <c r="AM88" s="78">
        <v>9</v>
      </c>
      <c r="AN88" s="72">
        <v>54</v>
      </c>
      <c r="AO88" s="79">
        <v>53</v>
      </c>
      <c r="AP88" s="72">
        <v>123</v>
      </c>
      <c r="AQ88" s="80">
        <v>2400</v>
      </c>
      <c r="AR88" s="72">
        <v>242</v>
      </c>
      <c r="AS88" s="72">
        <v>173</v>
      </c>
      <c r="AT88" s="72">
        <v>848</v>
      </c>
      <c r="AU88" s="80">
        <v>163</v>
      </c>
      <c r="AV88" s="86"/>
      <c r="AW88" s="86"/>
      <c r="AY88" s="5"/>
    </row>
    <row r="89" spans="1:51" x14ac:dyDescent="0.2">
      <c r="A89" s="71" t="s">
        <v>201</v>
      </c>
      <c r="B89" s="2" t="s">
        <v>49</v>
      </c>
      <c r="C89" s="2" t="s">
        <v>141</v>
      </c>
      <c r="D89" s="2" t="s">
        <v>202</v>
      </c>
      <c r="E89" s="5">
        <f t="shared" si="2"/>
        <v>1184</v>
      </c>
      <c r="F89" s="88">
        <v>13</v>
      </c>
      <c r="G89" s="88">
        <v>12</v>
      </c>
      <c r="H89" s="88">
        <v>14</v>
      </c>
      <c r="I89" s="88">
        <v>14</v>
      </c>
      <c r="J89" s="88">
        <v>17</v>
      </c>
      <c r="K89" s="88">
        <v>23</v>
      </c>
      <c r="L89" s="72">
        <v>20</v>
      </c>
      <c r="M89" s="72">
        <v>21</v>
      </c>
      <c r="N89" s="72">
        <v>22</v>
      </c>
      <c r="O89" s="72">
        <v>21</v>
      </c>
      <c r="P89" s="72">
        <v>22</v>
      </c>
      <c r="Q89" s="72">
        <v>26</v>
      </c>
      <c r="R89" s="72">
        <v>24</v>
      </c>
      <c r="S89" s="72">
        <v>25</v>
      </c>
      <c r="T89" s="72">
        <v>29</v>
      </c>
      <c r="U89" s="72">
        <v>19</v>
      </c>
      <c r="V89" s="72">
        <v>17</v>
      </c>
      <c r="W89" s="72">
        <v>18</v>
      </c>
      <c r="X89" s="72">
        <v>14</v>
      </c>
      <c r="Y89" s="72">
        <v>20</v>
      </c>
      <c r="Z89" s="72">
        <v>67</v>
      </c>
      <c r="AA89" s="72">
        <v>85</v>
      </c>
      <c r="AB89" s="72">
        <v>64</v>
      </c>
      <c r="AC89" s="72">
        <v>77</v>
      </c>
      <c r="AD89" s="72">
        <v>70</v>
      </c>
      <c r="AE89" s="72">
        <v>56</v>
      </c>
      <c r="AF89" s="72">
        <v>61</v>
      </c>
      <c r="AG89" s="72">
        <v>87</v>
      </c>
      <c r="AH89" s="72">
        <v>53</v>
      </c>
      <c r="AI89" s="72">
        <v>43</v>
      </c>
      <c r="AJ89" s="72">
        <v>56</v>
      </c>
      <c r="AK89" s="72">
        <v>32</v>
      </c>
      <c r="AL89" s="72">
        <v>42</v>
      </c>
      <c r="AM89" s="78">
        <v>2</v>
      </c>
      <c r="AN89" s="72">
        <v>18</v>
      </c>
      <c r="AO89" s="79">
        <v>8</v>
      </c>
      <c r="AP89" s="72">
        <v>36</v>
      </c>
      <c r="AQ89" s="80">
        <v>622</v>
      </c>
      <c r="AR89" s="72">
        <v>66</v>
      </c>
      <c r="AS89" s="72">
        <v>44</v>
      </c>
      <c r="AT89" s="72">
        <v>203</v>
      </c>
      <c r="AU89" s="80">
        <v>44</v>
      </c>
      <c r="AV89" s="86"/>
      <c r="AW89" s="86"/>
      <c r="AY89" s="5"/>
    </row>
    <row r="90" spans="1:51" x14ac:dyDescent="0.2">
      <c r="A90" s="71" t="s">
        <v>203</v>
      </c>
      <c r="B90" s="2" t="s">
        <v>49</v>
      </c>
      <c r="C90" s="2" t="s">
        <v>141</v>
      </c>
      <c r="D90" s="2" t="s">
        <v>45</v>
      </c>
      <c r="E90" s="5">
        <f t="shared" si="2"/>
        <v>1338</v>
      </c>
      <c r="F90" s="88">
        <v>24</v>
      </c>
      <c r="G90" s="88">
        <v>13</v>
      </c>
      <c r="H90" s="88">
        <v>15</v>
      </c>
      <c r="I90" s="88">
        <v>15</v>
      </c>
      <c r="J90" s="88">
        <v>10</v>
      </c>
      <c r="K90" s="88">
        <v>15</v>
      </c>
      <c r="L90" s="72">
        <v>19</v>
      </c>
      <c r="M90" s="72">
        <v>21</v>
      </c>
      <c r="N90" s="72">
        <v>23</v>
      </c>
      <c r="O90" s="72">
        <v>26</v>
      </c>
      <c r="P90" s="72">
        <v>29</v>
      </c>
      <c r="Q90" s="72">
        <v>33</v>
      </c>
      <c r="R90" s="72">
        <v>35</v>
      </c>
      <c r="S90" s="72">
        <v>34</v>
      </c>
      <c r="T90" s="72">
        <v>29</v>
      </c>
      <c r="U90" s="72">
        <v>25</v>
      </c>
      <c r="V90" s="72">
        <v>24</v>
      </c>
      <c r="W90" s="72">
        <v>19</v>
      </c>
      <c r="X90" s="72">
        <v>20</v>
      </c>
      <c r="Y90" s="72">
        <v>19</v>
      </c>
      <c r="Z90" s="72">
        <v>81</v>
      </c>
      <c r="AA90" s="72">
        <v>65</v>
      </c>
      <c r="AB90" s="72">
        <v>72</v>
      </c>
      <c r="AC90" s="72">
        <v>84</v>
      </c>
      <c r="AD90" s="72">
        <v>76</v>
      </c>
      <c r="AE90" s="72">
        <v>69</v>
      </c>
      <c r="AF90" s="72">
        <v>76</v>
      </c>
      <c r="AG90" s="72">
        <v>61</v>
      </c>
      <c r="AH90" s="72">
        <v>82</v>
      </c>
      <c r="AI90" s="72">
        <v>65</v>
      </c>
      <c r="AJ90" s="72">
        <v>60</v>
      </c>
      <c r="AK90" s="72">
        <v>53</v>
      </c>
      <c r="AL90" s="72">
        <v>46</v>
      </c>
      <c r="AM90" s="78">
        <v>3</v>
      </c>
      <c r="AN90" s="72">
        <v>17</v>
      </c>
      <c r="AO90" s="79">
        <v>17</v>
      </c>
      <c r="AP90" s="72">
        <v>42</v>
      </c>
      <c r="AQ90" s="80">
        <v>713</v>
      </c>
      <c r="AR90" s="72">
        <v>84</v>
      </c>
      <c r="AS90" s="72">
        <v>55</v>
      </c>
      <c r="AT90" s="72">
        <v>214</v>
      </c>
      <c r="AU90" s="80">
        <v>58</v>
      </c>
      <c r="AV90" s="86"/>
      <c r="AW90" s="86"/>
      <c r="AY90" s="5"/>
    </row>
    <row r="91" spans="1:51" x14ac:dyDescent="0.2">
      <c r="A91" s="71" t="s">
        <v>204</v>
      </c>
      <c r="B91" s="2" t="s">
        <v>49</v>
      </c>
      <c r="C91" s="2" t="s">
        <v>141</v>
      </c>
      <c r="D91" s="2" t="s">
        <v>205</v>
      </c>
      <c r="E91" s="5">
        <f t="shared" si="2"/>
        <v>9372</v>
      </c>
      <c r="F91" s="88">
        <v>160</v>
      </c>
      <c r="G91" s="88">
        <v>170</v>
      </c>
      <c r="H91" s="88">
        <v>162</v>
      </c>
      <c r="I91" s="88">
        <v>170</v>
      </c>
      <c r="J91" s="88">
        <v>173</v>
      </c>
      <c r="K91" s="88">
        <v>192</v>
      </c>
      <c r="L91" s="72">
        <v>164</v>
      </c>
      <c r="M91" s="72">
        <v>168</v>
      </c>
      <c r="N91" s="72">
        <v>170</v>
      </c>
      <c r="O91" s="72">
        <v>165</v>
      </c>
      <c r="P91" s="72">
        <v>177</v>
      </c>
      <c r="Q91" s="72">
        <v>181</v>
      </c>
      <c r="R91" s="72">
        <v>182</v>
      </c>
      <c r="S91" s="72">
        <v>180</v>
      </c>
      <c r="T91" s="72">
        <v>175</v>
      </c>
      <c r="U91" s="72">
        <v>168</v>
      </c>
      <c r="V91" s="72">
        <v>168</v>
      </c>
      <c r="W91" s="72">
        <v>164</v>
      </c>
      <c r="X91" s="72">
        <v>159</v>
      </c>
      <c r="Y91" s="72">
        <v>155</v>
      </c>
      <c r="Z91" s="72">
        <v>715</v>
      </c>
      <c r="AA91" s="72">
        <v>774</v>
      </c>
      <c r="AB91" s="72">
        <v>747</v>
      </c>
      <c r="AC91" s="72">
        <v>620</v>
      </c>
      <c r="AD91" s="72">
        <v>518</v>
      </c>
      <c r="AE91" s="72">
        <v>525</v>
      </c>
      <c r="AF91" s="72">
        <v>488</v>
      </c>
      <c r="AG91" s="72">
        <v>392</v>
      </c>
      <c r="AH91" s="72">
        <v>358</v>
      </c>
      <c r="AI91" s="72">
        <v>293</v>
      </c>
      <c r="AJ91" s="72">
        <v>209</v>
      </c>
      <c r="AK91" s="72">
        <v>146</v>
      </c>
      <c r="AL91" s="72">
        <v>184</v>
      </c>
      <c r="AM91" s="78">
        <v>14</v>
      </c>
      <c r="AN91" s="72">
        <v>86</v>
      </c>
      <c r="AO91" s="79">
        <v>85</v>
      </c>
      <c r="AP91" s="72">
        <v>189</v>
      </c>
      <c r="AQ91" s="80">
        <v>4677</v>
      </c>
      <c r="AR91" s="72">
        <v>420</v>
      </c>
      <c r="AS91" s="72">
        <v>393</v>
      </c>
      <c r="AT91" s="72">
        <v>1925</v>
      </c>
      <c r="AU91" s="80">
        <v>253</v>
      </c>
      <c r="AV91" s="86"/>
      <c r="AW91" s="86"/>
      <c r="AY91" s="5"/>
    </row>
    <row r="92" spans="1:51" x14ac:dyDescent="0.2">
      <c r="A92" s="71" t="s">
        <v>206</v>
      </c>
      <c r="B92" s="2" t="s">
        <v>49</v>
      </c>
      <c r="C92" s="2" t="s">
        <v>49</v>
      </c>
      <c r="D92" s="2" t="s">
        <v>49</v>
      </c>
      <c r="E92" s="5">
        <f t="shared" si="2"/>
        <v>10282</v>
      </c>
      <c r="F92" s="88">
        <v>158</v>
      </c>
      <c r="G92" s="88">
        <v>165</v>
      </c>
      <c r="H92" s="88">
        <v>160</v>
      </c>
      <c r="I92" s="88">
        <v>189</v>
      </c>
      <c r="J92" s="88">
        <v>190</v>
      </c>
      <c r="K92" s="88">
        <v>223</v>
      </c>
      <c r="L92" s="72">
        <v>154</v>
      </c>
      <c r="M92" s="72">
        <v>161</v>
      </c>
      <c r="N92" s="72">
        <v>169</v>
      </c>
      <c r="O92" s="72">
        <v>168</v>
      </c>
      <c r="P92" s="72">
        <v>185</v>
      </c>
      <c r="Q92" s="72">
        <v>191</v>
      </c>
      <c r="R92" s="72">
        <v>197</v>
      </c>
      <c r="S92" s="72">
        <v>193</v>
      </c>
      <c r="T92" s="72">
        <v>189</v>
      </c>
      <c r="U92" s="72">
        <v>179</v>
      </c>
      <c r="V92" s="72">
        <v>175</v>
      </c>
      <c r="W92" s="72">
        <v>170</v>
      </c>
      <c r="X92" s="72">
        <v>163</v>
      </c>
      <c r="Y92" s="72">
        <v>153</v>
      </c>
      <c r="Z92" s="72">
        <v>719</v>
      </c>
      <c r="AA92" s="72">
        <v>758</v>
      </c>
      <c r="AB92" s="72">
        <v>745</v>
      </c>
      <c r="AC92" s="72">
        <v>657</v>
      </c>
      <c r="AD92" s="72">
        <v>617</v>
      </c>
      <c r="AE92" s="72">
        <v>624</v>
      </c>
      <c r="AF92" s="72">
        <v>563</v>
      </c>
      <c r="AG92" s="72">
        <v>423</v>
      </c>
      <c r="AH92" s="72">
        <v>424</v>
      </c>
      <c r="AI92" s="72">
        <v>385</v>
      </c>
      <c r="AJ92" s="72">
        <v>327</v>
      </c>
      <c r="AK92" s="72">
        <v>253</v>
      </c>
      <c r="AL92" s="72">
        <v>255</v>
      </c>
      <c r="AM92" s="78">
        <v>15</v>
      </c>
      <c r="AN92" s="72">
        <v>72</v>
      </c>
      <c r="AO92" s="79">
        <v>66</v>
      </c>
      <c r="AP92" s="72">
        <v>151</v>
      </c>
      <c r="AQ92" s="80">
        <v>5090</v>
      </c>
      <c r="AR92" s="72">
        <v>482</v>
      </c>
      <c r="AS92" s="72">
        <v>425</v>
      </c>
      <c r="AT92" s="72">
        <v>2021</v>
      </c>
      <c r="AU92" s="80">
        <v>209</v>
      </c>
      <c r="AV92" s="86"/>
      <c r="AW92" s="86"/>
      <c r="AY92" s="5"/>
    </row>
    <row r="93" spans="1:51" x14ac:dyDescent="0.2">
      <c r="A93" s="71" t="s">
        <v>207</v>
      </c>
      <c r="B93" s="2" t="s">
        <v>49</v>
      </c>
      <c r="C93" s="2" t="s">
        <v>49</v>
      </c>
      <c r="D93" s="2" t="s">
        <v>208</v>
      </c>
      <c r="E93" s="5">
        <f t="shared" si="2"/>
        <v>7919</v>
      </c>
      <c r="F93" s="88">
        <v>110</v>
      </c>
      <c r="G93" s="88">
        <v>124</v>
      </c>
      <c r="H93" s="88">
        <v>129</v>
      </c>
      <c r="I93" s="88">
        <v>130</v>
      </c>
      <c r="J93" s="88">
        <v>124</v>
      </c>
      <c r="K93" s="88">
        <v>110</v>
      </c>
      <c r="L93" s="72">
        <v>129</v>
      </c>
      <c r="M93" s="72">
        <v>134</v>
      </c>
      <c r="N93" s="72">
        <v>144</v>
      </c>
      <c r="O93" s="72">
        <v>143</v>
      </c>
      <c r="P93" s="72">
        <v>163</v>
      </c>
      <c r="Q93" s="72">
        <v>171</v>
      </c>
      <c r="R93" s="72">
        <v>176</v>
      </c>
      <c r="S93" s="72">
        <v>176</v>
      </c>
      <c r="T93" s="72">
        <v>172</v>
      </c>
      <c r="U93" s="72">
        <v>159</v>
      </c>
      <c r="V93" s="72">
        <v>153</v>
      </c>
      <c r="W93" s="72">
        <v>146</v>
      </c>
      <c r="X93" s="72">
        <v>137</v>
      </c>
      <c r="Y93" s="72">
        <v>122</v>
      </c>
      <c r="Z93" s="72">
        <v>505</v>
      </c>
      <c r="AA93" s="72">
        <v>520</v>
      </c>
      <c r="AB93" s="72">
        <v>552</v>
      </c>
      <c r="AC93" s="72">
        <v>559</v>
      </c>
      <c r="AD93" s="72">
        <v>528</v>
      </c>
      <c r="AE93" s="72">
        <v>481</v>
      </c>
      <c r="AF93" s="72">
        <v>399</v>
      </c>
      <c r="AG93" s="72">
        <v>320</v>
      </c>
      <c r="AH93" s="72">
        <v>313</v>
      </c>
      <c r="AI93" s="72">
        <v>279</v>
      </c>
      <c r="AJ93" s="72">
        <v>298</v>
      </c>
      <c r="AK93" s="72">
        <v>147</v>
      </c>
      <c r="AL93" s="72">
        <v>166</v>
      </c>
      <c r="AM93" s="78">
        <v>10</v>
      </c>
      <c r="AN93" s="72">
        <v>62</v>
      </c>
      <c r="AO93" s="79">
        <v>55</v>
      </c>
      <c r="AP93" s="72">
        <v>130</v>
      </c>
      <c r="AQ93" s="80">
        <v>3966</v>
      </c>
      <c r="AR93" s="72">
        <v>426</v>
      </c>
      <c r="AS93" s="72">
        <v>339</v>
      </c>
      <c r="AT93" s="72">
        <v>1574</v>
      </c>
      <c r="AU93" s="80">
        <v>177</v>
      </c>
      <c r="AV93" s="86"/>
      <c r="AW93" s="86"/>
      <c r="AY93" s="5"/>
    </row>
    <row r="94" spans="1:51" x14ac:dyDescent="0.2">
      <c r="A94" s="71" t="s">
        <v>209</v>
      </c>
      <c r="B94" s="2" t="s">
        <v>49</v>
      </c>
      <c r="C94" s="2" t="s">
        <v>49</v>
      </c>
      <c r="D94" s="2" t="s">
        <v>210</v>
      </c>
      <c r="E94" s="5">
        <f t="shared" si="2"/>
        <v>1924</v>
      </c>
      <c r="F94" s="72">
        <v>9</v>
      </c>
      <c r="G94" s="72">
        <v>17</v>
      </c>
      <c r="H94" s="72">
        <v>18</v>
      </c>
      <c r="I94" s="72">
        <v>20</v>
      </c>
      <c r="J94" s="72">
        <v>19</v>
      </c>
      <c r="K94" s="72">
        <v>19</v>
      </c>
      <c r="L94" s="72">
        <v>27</v>
      </c>
      <c r="M94" s="72">
        <v>27</v>
      </c>
      <c r="N94" s="72">
        <v>28</v>
      </c>
      <c r="O94" s="72">
        <v>24</v>
      </c>
      <c r="P94" s="72">
        <v>29</v>
      </c>
      <c r="Q94" s="72">
        <v>30</v>
      </c>
      <c r="R94" s="72">
        <v>31</v>
      </c>
      <c r="S94" s="72">
        <v>31</v>
      </c>
      <c r="T94" s="72">
        <v>30</v>
      </c>
      <c r="U94" s="72">
        <v>29</v>
      </c>
      <c r="V94" s="72">
        <v>28</v>
      </c>
      <c r="W94" s="72">
        <v>29</v>
      </c>
      <c r="X94" s="72">
        <v>29</v>
      </c>
      <c r="Y94" s="72">
        <v>21</v>
      </c>
      <c r="Z94" s="72">
        <v>134</v>
      </c>
      <c r="AA94" s="72">
        <v>120</v>
      </c>
      <c r="AB94" s="72">
        <v>111</v>
      </c>
      <c r="AC94" s="72">
        <v>132</v>
      </c>
      <c r="AD94" s="72">
        <v>142</v>
      </c>
      <c r="AE94" s="72">
        <v>114</v>
      </c>
      <c r="AF94" s="72">
        <v>120</v>
      </c>
      <c r="AG94" s="72">
        <v>118</v>
      </c>
      <c r="AH94" s="72">
        <v>99</v>
      </c>
      <c r="AI94" s="72">
        <v>110</v>
      </c>
      <c r="AJ94" s="72">
        <v>95</v>
      </c>
      <c r="AK94" s="72">
        <v>72</v>
      </c>
      <c r="AL94" s="72">
        <v>62</v>
      </c>
      <c r="AM94" s="78">
        <v>3</v>
      </c>
      <c r="AN94" s="72">
        <v>19</v>
      </c>
      <c r="AO94" s="79">
        <v>18</v>
      </c>
      <c r="AP94" s="72">
        <v>45</v>
      </c>
      <c r="AQ94" s="80">
        <v>1008</v>
      </c>
      <c r="AR94" s="72">
        <v>73</v>
      </c>
      <c r="AS94" s="72">
        <v>66</v>
      </c>
      <c r="AT94" s="72">
        <v>347</v>
      </c>
      <c r="AU94" s="80">
        <v>65</v>
      </c>
      <c r="AV94" s="86"/>
      <c r="AW94" s="86"/>
      <c r="AY94" s="5"/>
    </row>
    <row r="95" spans="1:51" x14ac:dyDescent="0.2">
      <c r="A95" s="71" t="s">
        <v>211</v>
      </c>
      <c r="B95" s="2" t="s">
        <v>49</v>
      </c>
      <c r="C95" s="2" t="s">
        <v>49</v>
      </c>
      <c r="D95" s="2" t="s">
        <v>212</v>
      </c>
      <c r="E95" s="5">
        <f t="shared" si="2"/>
        <v>5805</v>
      </c>
      <c r="F95" s="72">
        <v>79</v>
      </c>
      <c r="G95" s="72">
        <v>78</v>
      </c>
      <c r="H95" s="72">
        <v>86</v>
      </c>
      <c r="I95" s="72">
        <v>92</v>
      </c>
      <c r="J95" s="72">
        <v>113</v>
      </c>
      <c r="K95" s="72">
        <v>88</v>
      </c>
      <c r="L95" s="72">
        <v>111</v>
      </c>
      <c r="M95" s="72">
        <v>115</v>
      </c>
      <c r="N95" s="72">
        <v>117</v>
      </c>
      <c r="O95" s="72">
        <v>119</v>
      </c>
      <c r="P95" s="72">
        <v>132</v>
      </c>
      <c r="Q95" s="72">
        <v>136</v>
      </c>
      <c r="R95" s="72">
        <v>137</v>
      </c>
      <c r="S95" s="72">
        <v>131</v>
      </c>
      <c r="T95" s="72">
        <v>119</v>
      </c>
      <c r="U95" s="72">
        <v>105</v>
      </c>
      <c r="V95" s="72">
        <v>95</v>
      </c>
      <c r="W95" s="72">
        <v>89</v>
      </c>
      <c r="X95" s="72">
        <v>84</v>
      </c>
      <c r="Y95" s="72">
        <v>84</v>
      </c>
      <c r="Z95" s="72">
        <v>406</v>
      </c>
      <c r="AA95" s="72">
        <v>357</v>
      </c>
      <c r="AB95" s="72">
        <v>361</v>
      </c>
      <c r="AC95" s="72">
        <v>383</v>
      </c>
      <c r="AD95" s="72">
        <v>310</v>
      </c>
      <c r="AE95" s="72">
        <v>308</v>
      </c>
      <c r="AF95" s="72">
        <v>314</v>
      </c>
      <c r="AG95" s="72">
        <v>284</v>
      </c>
      <c r="AH95" s="72">
        <v>243</v>
      </c>
      <c r="AI95" s="72">
        <v>255</v>
      </c>
      <c r="AJ95" s="72">
        <v>207</v>
      </c>
      <c r="AK95" s="72">
        <v>147</v>
      </c>
      <c r="AL95" s="72">
        <v>120</v>
      </c>
      <c r="AM95" s="78">
        <v>10</v>
      </c>
      <c r="AN95" s="72">
        <v>58</v>
      </c>
      <c r="AO95" s="79">
        <v>57</v>
      </c>
      <c r="AP95" s="72">
        <v>131</v>
      </c>
      <c r="AQ95" s="80">
        <v>2996</v>
      </c>
      <c r="AR95" s="72">
        <v>335</v>
      </c>
      <c r="AS95" s="72">
        <v>223</v>
      </c>
      <c r="AT95" s="72">
        <v>1037</v>
      </c>
      <c r="AU95" s="80">
        <v>177</v>
      </c>
      <c r="AV95" s="86"/>
      <c r="AW95" s="86"/>
      <c r="AY95" s="5"/>
    </row>
    <row r="96" spans="1:51" x14ac:dyDescent="0.2">
      <c r="A96" s="71" t="s">
        <v>213</v>
      </c>
      <c r="B96" s="2" t="s">
        <v>49</v>
      </c>
      <c r="C96" s="2" t="s">
        <v>214</v>
      </c>
      <c r="D96" s="2" t="s">
        <v>214</v>
      </c>
      <c r="E96" s="5">
        <f t="shared" si="2"/>
        <v>41285</v>
      </c>
      <c r="F96" s="72">
        <v>768</v>
      </c>
      <c r="G96" s="72">
        <v>787</v>
      </c>
      <c r="H96" s="72">
        <v>855</v>
      </c>
      <c r="I96" s="72">
        <v>774</v>
      </c>
      <c r="J96" s="72">
        <v>757</v>
      </c>
      <c r="K96" s="72">
        <v>862</v>
      </c>
      <c r="L96" s="72">
        <v>886</v>
      </c>
      <c r="M96" s="72">
        <v>875</v>
      </c>
      <c r="N96" s="72">
        <v>863</v>
      </c>
      <c r="O96" s="72">
        <v>823</v>
      </c>
      <c r="P96" s="72">
        <v>868</v>
      </c>
      <c r="Q96" s="72">
        <v>853</v>
      </c>
      <c r="R96" s="72">
        <v>841</v>
      </c>
      <c r="S96" s="72">
        <v>832</v>
      </c>
      <c r="T96" s="72">
        <v>815</v>
      </c>
      <c r="U96" s="72">
        <v>781</v>
      </c>
      <c r="V96" s="72">
        <v>774</v>
      </c>
      <c r="W96" s="72">
        <v>771</v>
      </c>
      <c r="X96" s="72">
        <v>760</v>
      </c>
      <c r="Y96" s="72">
        <v>729</v>
      </c>
      <c r="Z96" s="72">
        <v>3635</v>
      </c>
      <c r="AA96" s="72">
        <v>3718</v>
      </c>
      <c r="AB96" s="72">
        <v>3488</v>
      </c>
      <c r="AC96" s="72">
        <v>3105</v>
      </c>
      <c r="AD96" s="72">
        <v>2575</v>
      </c>
      <c r="AE96" s="72">
        <v>2193</v>
      </c>
      <c r="AF96" s="72">
        <v>1841</v>
      </c>
      <c r="AG96" s="72">
        <v>1395</v>
      </c>
      <c r="AH96" s="72">
        <v>1086</v>
      </c>
      <c r="AI96" s="72">
        <v>725</v>
      </c>
      <c r="AJ96" s="72">
        <v>549</v>
      </c>
      <c r="AK96" s="72">
        <v>331</v>
      </c>
      <c r="AL96" s="72">
        <v>370</v>
      </c>
      <c r="AM96" s="78">
        <v>77</v>
      </c>
      <c r="AN96" s="72">
        <v>455</v>
      </c>
      <c r="AO96" s="79">
        <v>462</v>
      </c>
      <c r="AP96" s="72">
        <v>987</v>
      </c>
      <c r="AQ96" s="80">
        <v>21276</v>
      </c>
      <c r="AR96" s="72">
        <v>2125</v>
      </c>
      <c r="AS96" s="72">
        <v>2031</v>
      </c>
      <c r="AT96" s="72">
        <v>9553</v>
      </c>
      <c r="AU96" s="80">
        <v>1358</v>
      </c>
      <c r="AV96" s="86"/>
      <c r="AW96" s="86"/>
      <c r="AY96" s="5"/>
    </row>
    <row r="97" spans="1:51" x14ac:dyDescent="0.2">
      <c r="A97" s="71" t="s">
        <v>215</v>
      </c>
      <c r="B97" s="2" t="s">
        <v>49</v>
      </c>
      <c r="C97" s="2" t="s">
        <v>214</v>
      </c>
      <c r="D97" s="2" t="s">
        <v>216</v>
      </c>
      <c r="E97" s="5">
        <f t="shared" si="2"/>
        <v>5691</v>
      </c>
      <c r="F97" s="72">
        <v>65</v>
      </c>
      <c r="G97" s="72">
        <v>64</v>
      </c>
      <c r="H97" s="72">
        <v>52</v>
      </c>
      <c r="I97" s="72">
        <v>61</v>
      </c>
      <c r="J97" s="72">
        <v>68</v>
      </c>
      <c r="K97" s="72">
        <v>56</v>
      </c>
      <c r="L97" s="72">
        <v>131</v>
      </c>
      <c r="M97" s="72">
        <v>127</v>
      </c>
      <c r="N97" s="72">
        <v>124</v>
      </c>
      <c r="O97" s="72">
        <v>124</v>
      </c>
      <c r="P97" s="72">
        <v>124</v>
      </c>
      <c r="Q97" s="72">
        <v>120</v>
      </c>
      <c r="R97" s="72">
        <v>117</v>
      </c>
      <c r="S97" s="72">
        <v>115</v>
      </c>
      <c r="T97" s="72">
        <v>109</v>
      </c>
      <c r="U97" s="72">
        <v>107</v>
      </c>
      <c r="V97" s="72">
        <v>106</v>
      </c>
      <c r="W97" s="72">
        <v>107</v>
      </c>
      <c r="X97" s="72">
        <v>107</v>
      </c>
      <c r="Y97" s="72">
        <v>110</v>
      </c>
      <c r="Z97" s="72">
        <v>587</v>
      </c>
      <c r="AA97" s="72">
        <v>577</v>
      </c>
      <c r="AB97" s="72">
        <v>484</v>
      </c>
      <c r="AC97" s="72">
        <v>364</v>
      </c>
      <c r="AD97" s="72">
        <v>324</v>
      </c>
      <c r="AE97" s="72">
        <v>288</v>
      </c>
      <c r="AF97" s="72">
        <v>241</v>
      </c>
      <c r="AG97" s="72">
        <v>224</v>
      </c>
      <c r="AH97" s="72">
        <v>193</v>
      </c>
      <c r="AI97" s="72">
        <v>173</v>
      </c>
      <c r="AJ97" s="72">
        <v>104</v>
      </c>
      <c r="AK97" s="72">
        <v>68</v>
      </c>
      <c r="AL97" s="72">
        <v>70</v>
      </c>
      <c r="AM97" s="78">
        <v>10</v>
      </c>
      <c r="AN97" s="72">
        <v>61</v>
      </c>
      <c r="AO97" s="79">
        <v>60</v>
      </c>
      <c r="AP97" s="72">
        <v>132</v>
      </c>
      <c r="AQ97" s="80">
        <v>3038</v>
      </c>
      <c r="AR97" s="72">
        <v>286</v>
      </c>
      <c r="AS97" s="72">
        <v>276</v>
      </c>
      <c r="AT97" s="72">
        <v>1291</v>
      </c>
      <c r="AU97" s="80">
        <v>185</v>
      </c>
      <c r="AV97" s="86"/>
      <c r="AW97" s="86"/>
      <c r="AY97" s="5"/>
    </row>
    <row r="98" spans="1:51" x14ac:dyDescent="0.2">
      <c r="A98" s="71" t="s">
        <v>217</v>
      </c>
      <c r="B98" s="2" t="s">
        <v>49</v>
      </c>
      <c r="C98" s="2" t="s">
        <v>214</v>
      </c>
      <c r="D98" s="2" t="s">
        <v>218</v>
      </c>
      <c r="E98" s="5">
        <f t="shared" si="2"/>
        <v>5626</v>
      </c>
      <c r="F98" s="72">
        <v>60</v>
      </c>
      <c r="G98" s="72">
        <v>68</v>
      </c>
      <c r="H98" s="72">
        <v>65</v>
      </c>
      <c r="I98" s="72">
        <v>60</v>
      </c>
      <c r="J98" s="72">
        <v>56</v>
      </c>
      <c r="K98" s="72">
        <v>75</v>
      </c>
      <c r="L98" s="72">
        <v>141</v>
      </c>
      <c r="M98" s="72">
        <v>140</v>
      </c>
      <c r="N98" s="72">
        <v>141</v>
      </c>
      <c r="O98" s="72">
        <v>136</v>
      </c>
      <c r="P98" s="72">
        <v>145</v>
      </c>
      <c r="Q98" s="72">
        <v>146</v>
      </c>
      <c r="R98" s="72">
        <v>144</v>
      </c>
      <c r="S98" s="72">
        <v>136</v>
      </c>
      <c r="T98" s="72">
        <v>127</v>
      </c>
      <c r="U98" s="72">
        <v>111</v>
      </c>
      <c r="V98" s="72">
        <v>104</v>
      </c>
      <c r="W98" s="72">
        <v>95</v>
      </c>
      <c r="X98" s="72">
        <v>95</v>
      </c>
      <c r="Y98" s="72">
        <v>100</v>
      </c>
      <c r="Z98" s="72">
        <v>526</v>
      </c>
      <c r="AA98" s="72">
        <v>546</v>
      </c>
      <c r="AB98" s="72">
        <v>508</v>
      </c>
      <c r="AC98" s="72">
        <v>428</v>
      </c>
      <c r="AD98" s="72">
        <v>329</v>
      </c>
      <c r="AE98" s="72">
        <v>294</v>
      </c>
      <c r="AF98" s="72">
        <v>232</v>
      </c>
      <c r="AG98" s="72">
        <v>200</v>
      </c>
      <c r="AH98" s="72">
        <v>143</v>
      </c>
      <c r="AI98" s="72">
        <v>87</v>
      </c>
      <c r="AJ98" s="72">
        <v>89</v>
      </c>
      <c r="AK98" s="72">
        <v>34</v>
      </c>
      <c r="AL98" s="72">
        <v>65</v>
      </c>
      <c r="AM98" s="78">
        <v>14</v>
      </c>
      <c r="AN98" s="72">
        <v>81</v>
      </c>
      <c r="AO98" s="79">
        <v>87</v>
      </c>
      <c r="AP98" s="72">
        <v>186</v>
      </c>
      <c r="AQ98" s="80">
        <v>3089</v>
      </c>
      <c r="AR98" s="72">
        <v>349</v>
      </c>
      <c r="AS98" s="72">
        <v>262</v>
      </c>
      <c r="AT98" s="72">
        <v>1311</v>
      </c>
      <c r="AU98" s="80">
        <v>254</v>
      </c>
      <c r="AV98" s="86"/>
      <c r="AW98" s="86"/>
      <c r="AY98" s="5"/>
    </row>
    <row r="99" spans="1:51" x14ac:dyDescent="0.2">
      <c r="A99" s="71" t="s">
        <v>219</v>
      </c>
      <c r="B99" s="2" t="s">
        <v>49</v>
      </c>
      <c r="C99" s="2" t="s">
        <v>214</v>
      </c>
      <c r="D99" s="2" t="s">
        <v>220</v>
      </c>
      <c r="E99" s="5">
        <f t="shared" si="2"/>
        <v>56105</v>
      </c>
      <c r="F99" s="72">
        <v>468</v>
      </c>
      <c r="G99" s="72">
        <v>465</v>
      </c>
      <c r="H99" s="72">
        <v>510</v>
      </c>
      <c r="I99" s="72">
        <v>466</v>
      </c>
      <c r="J99" s="72">
        <v>476</v>
      </c>
      <c r="K99" s="72">
        <v>572</v>
      </c>
      <c r="L99" s="72">
        <v>1385</v>
      </c>
      <c r="M99" s="72">
        <v>1362</v>
      </c>
      <c r="N99" s="72">
        <v>1334</v>
      </c>
      <c r="O99" s="72">
        <v>1269</v>
      </c>
      <c r="P99" s="72">
        <v>1328</v>
      </c>
      <c r="Q99" s="72">
        <v>1299</v>
      </c>
      <c r="R99" s="72">
        <v>1273</v>
      </c>
      <c r="S99" s="72">
        <v>1255</v>
      </c>
      <c r="T99" s="72">
        <v>1224</v>
      </c>
      <c r="U99" s="72">
        <v>1165</v>
      </c>
      <c r="V99" s="72">
        <v>1153</v>
      </c>
      <c r="W99" s="72">
        <v>1149</v>
      </c>
      <c r="X99" s="72">
        <v>1159</v>
      </c>
      <c r="Y99" s="72">
        <v>1149</v>
      </c>
      <c r="Z99" s="72">
        <v>6055</v>
      </c>
      <c r="AA99" s="72">
        <v>5856</v>
      </c>
      <c r="AB99" s="72">
        <v>5206</v>
      </c>
      <c r="AC99" s="72">
        <v>4320</v>
      </c>
      <c r="AD99" s="72">
        <v>3512</v>
      </c>
      <c r="AE99" s="72">
        <v>2993</v>
      </c>
      <c r="AF99" s="72">
        <v>2330</v>
      </c>
      <c r="AG99" s="72">
        <v>1761</v>
      </c>
      <c r="AH99" s="72">
        <v>1380</v>
      </c>
      <c r="AI99" s="72">
        <v>958</v>
      </c>
      <c r="AJ99" s="72">
        <v>566</v>
      </c>
      <c r="AK99" s="72">
        <v>378</v>
      </c>
      <c r="AL99" s="72">
        <v>329</v>
      </c>
      <c r="AM99" s="78">
        <v>122</v>
      </c>
      <c r="AN99" s="72">
        <v>726</v>
      </c>
      <c r="AO99" s="79">
        <v>733</v>
      </c>
      <c r="AP99" s="72">
        <v>1567</v>
      </c>
      <c r="AQ99" s="80">
        <v>30417</v>
      </c>
      <c r="AR99" s="72">
        <v>3096</v>
      </c>
      <c r="AS99" s="72">
        <v>2992</v>
      </c>
      <c r="AT99" s="72">
        <v>13348</v>
      </c>
      <c r="AU99" s="80">
        <v>2077</v>
      </c>
      <c r="AV99" s="86"/>
      <c r="AW99" s="86"/>
      <c r="AY99" s="5"/>
    </row>
    <row r="100" spans="1:51" x14ac:dyDescent="0.2">
      <c r="A100" s="71" t="s">
        <v>221</v>
      </c>
      <c r="B100" s="2" t="s">
        <v>49</v>
      </c>
      <c r="C100" s="2" t="s">
        <v>214</v>
      </c>
      <c r="D100" s="2" t="s">
        <v>222</v>
      </c>
      <c r="E100" s="5">
        <f t="shared" si="2"/>
        <v>9318</v>
      </c>
      <c r="F100" s="72">
        <v>73</v>
      </c>
      <c r="G100" s="72">
        <v>57</v>
      </c>
      <c r="H100" s="72">
        <v>58</v>
      </c>
      <c r="I100" s="72">
        <v>60</v>
      </c>
      <c r="J100" s="72">
        <v>63</v>
      </c>
      <c r="K100" s="72">
        <v>68</v>
      </c>
      <c r="L100" s="72">
        <v>258</v>
      </c>
      <c r="M100" s="72">
        <v>256</v>
      </c>
      <c r="N100" s="72">
        <v>250</v>
      </c>
      <c r="O100" s="72">
        <v>241</v>
      </c>
      <c r="P100" s="72">
        <v>248</v>
      </c>
      <c r="Q100" s="72">
        <v>240</v>
      </c>
      <c r="R100" s="72">
        <v>233</v>
      </c>
      <c r="S100" s="72">
        <v>224</v>
      </c>
      <c r="T100" s="72">
        <v>218</v>
      </c>
      <c r="U100" s="72">
        <v>206</v>
      </c>
      <c r="V100" s="72">
        <v>201</v>
      </c>
      <c r="W100" s="72">
        <v>195</v>
      </c>
      <c r="X100" s="72">
        <v>193</v>
      </c>
      <c r="Y100" s="72">
        <v>191</v>
      </c>
      <c r="Z100" s="72">
        <v>987</v>
      </c>
      <c r="AA100" s="72">
        <v>1037</v>
      </c>
      <c r="AB100" s="72">
        <v>812</v>
      </c>
      <c r="AC100" s="72">
        <v>718</v>
      </c>
      <c r="AD100" s="72">
        <v>509</v>
      </c>
      <c r="AE100" s="72">
        <v>474</v>
      </c>
      <c r="AF100" s="72">
        <v>310</v>
      </c>
      <c r="AG100" s="72">
        <v>264</v>
      </c>
      <c r="AH100" s="72">
        <v>224</v>
      </c>
      <c r="AI100" s="72">
        <v>205</v>
      </c>
      <c r="AJ100" s="72">
        <v>97</v>
      </c>
      <c r="AK100" s="72">
        <v>77</v>
      </c>
      <c r="AL100" s="72">
        <v>71</v>
      </c>
      <c r="AM100" s="78">
        <v>17</v>
      </c>
      <c r="AN100" s="72">
        <v>105</v>
      </c>
      <c r="AO100" s="79">
        <v>95</v>
      </c>
      <c r="AP100" s="72">
        <v>221</v>
      </c>
      <c r="AQ100" s="80">
        <v>5154</v>
      </c>
      <c r="AR100" s="72">
        <v>565</v>
      </c>
      <c r="AS100" s="72">
        <v>468</v>
      </c>
      <c r="AT100" s="72">
        <v>2309</v>
      </c>
      <c r="AU100" s="80">
        <v>299</v>
      </c>
      <c r="AV100" s="86"/>
      <c r="AW100" s="86"/>
      <c r="AY100" s="5"/>
    </row>
    <row r="101" spans="1:51" x14ac:dyDescent="0.2">
      <c r="A101" s="71" t="s">
        <v>223</v>
      </c>
      <c r="B101" s="2" t="s">
        <v>49</v>
      </c>
      <c r="C101" s="2" t="s">
        <v>214</v>
      </c>
      <c r="D101" s="2" t="s">
        <v>224</v>
      </c>
      <c r="E101" s="5">
        <f t="shared" si="2"/>
        <v>58449</v>
      </c>
      <c r="F101" s="72">
        <v>1566</v>
      </c>
      <c r="G101" s="72">
        <v>1529</v>
      </c>
      <c r="H101" s="72">
        <v>1561</v>
      </c>
      <c r="I101" s="72">
        <v>1416</v>
      </c>
      <c r="J101" s="72">
        <v>1384</v>
      </c>
      <c r="K101" s="72">
        <v>1526</v>
      </c>
      <c r="L101" s="72">
        <v>1305</v>
      </c>
      <c r="M101" s="72">
        <v>1285</v>
      </c>
      <c r="N101" s="72">
        <v>1271</v>
      </c>
      <c r="O101" s="72">
        <v>1225</v>
      </c>
      <c r="P101" s="72">
        <v>1264</v>
      </c>
      <c r="Q101" s="72">
        <v>1250</v>
      </c>
      <c r="R101" s="72">
        <v>1201</v>
      </c>
      <c r="S101" s="72">
        <v>1210</v>
      </c>
      <c r="T101" s="72">
        <v>1160</v>
      </c>
      <c r="U101" s="72">
        <v>1111</v>
      </c>
      <c r="V101" s="72">
        <v>1070</v>
      </c>
      <c r="W101" s="72">
        <v>1043</v>
      </c>
      <c r="X101" s="72">
        <v>1020</v>
      </c>
      <c r="Y101" s="72">
        <v>1019</v>
      </c>
      <c r="Z101" s="72">
        <v>5479</v>
      </c>
      <c r="AA101" s="72">
        <v>5338</v>
      </c>
      <c r="AB101" s="72">
        <v>4814</v>
      </c>
      <c r="AC101" s="72">
        <v>3999</v>
      </c>
      <c r="AD101" s="72">
        <v>3233</v>
      </c>
      <c r="AE101" s="72">
        <v>2814</v>
      </c>
      <c r="AF101" s="72">
        <v>2198</v>
      </c>
      <c r="AG101" s="72">
        <v>1672</v>
      </c>
      <c r="AH101" s="72">
        <v>1338</v>
      </c>
      <c r="AI101" s="72">
        <v>921</v>
      </c>
      <c r="AJ101" s="72">
        <v>540</v>
      </c>
      <c r="AK101" s="72">
        <v>363</v>
      </c>
      <c r="AL101" s="72">
        <v>324</v>
      </c>
      <c r="AM101" s="78">
        <v>102</v>
      </c>
      <c r="AN101" s="72">
        <v>907</v>
      </c>
      <c r="AO101" s="79">
        <v>444</v>
      </c>
      <c r="AP101" s="72">
        <v>1448</v>
      </c>
      <c r="AQ101" s="80">
        <v>28252</v>
      </c>
      <c r="AR101" s="72">
        <v>3020</v>
      </c>
      <c r="AS101" s="72">
        <v>2465</v>
      </c>
      <c r="AT101" s="72">
        <v>12675</v>
      </c>
      <c r="AU101" s="80">
        <v>1821</v>
      </c>
      <c r="AV101" s="86"/>
      <c r="AW101" s="86"/>
      <c r="AY101" s="5"/>
    </row>
    <row r="102" spans="1:51" x14ac:dyDescent="0.2">
      <c r="A102" s="71" t="s">
        <v>225</v>
      </c>
      <c r="B102" s="2" t="s">
        <v>49</v>
      </c>
      <c r="C102" s="2" t="s">
        <v>214</v>
      </c>
      <c r="D102" s="2" t="s">
        <v>226</v>
      </c>
      <c r="E102" s="5">
        <f t="shared" si="2"/>
        <v>26569</v>
      </c>
      <c r="F102" s="72">
        <v>420</v>
      </c>
      <c r="G102" s="72">
        <v>439</v>
      </c>
      <c r="H102" s="72">
        <v>383</v>
      </c>
      <c r="I102" s="72">
        <v>396</v>
      </c>
      <c r="J102" s="72">
        <v>420</v>
      </c>
      <c r="K102" s="72">
        <v>399</v>
      </c>
      <c r="L102" s="72">
        <v>638</v>
      </c>
      <c r="M102" s="72">
        <v>625</v>
      </c>
      <c r="N102" s="72">
        <v>612</v>
      </c>
      <c r="O102" s="72">
        <v>580</v>
      </c>
      <c r="P102" s="72">
        <v>608</v>
      </c>
      <c r="Q102" s="72">
        <v>595</v>
      </c>
      <c r="R102" s="72">
        <v>583</v>
      </c>
      <c r="S102" s="72">
        <v>577</v>
      </c>
      <c r="T102" s="72">
        <v>564</v>
      </c>
      <c r="U102" s="72">
        <v>536</v>
      </c>
      <c r="V102" s="72">
        <v>532</v>
      </c>
      <c r="W102" s="72">
        <v>529</v>
      </c>
      <c r="X102" s="72">
        <v>534</v>
      </c>
      <c r="Y102" s="72">
        <v>534</v>
      </c>
      <c r="Z102" s="72">
        <v>2832</v>
      </c>
      <c r="AA102" s="72">
        <v>2863</v>
      </c>
      <c r="AB102" s="72">
        <v>2276</v>
      </c>
      <c r="AC102" s="72">
        <v>1941</v>
      </c>
      <c r="AD102" s="72">
        <v>1528</v>
      </c>
      <c r="AE102" s="72">
        <v>1242</v>
      </c>
      <c r="AF102" s="72">
        <v>883</v>
      </c>
      <c r="AG102" s="72">
        <v>785</v>
      </c>
      <c r="AH102" s="72">
        <v>608</v>
      </c>
      <c r="AI102" s="72">
        <v>463</v>
      </c>
      <c r="AJ102" s="72">
        <v>320</v>
      </c>
      <c r="AK102" s="72">
        <v>178</v>
      </c>
      <c r="AL102" s="72">
        <v>146</v>
      </c>
      <c r="AM102" s="78">
        <v>58</v>
      </c>
      <c r="AN102" s="72">
        <v>345</v>
      </c>
      <c r="AO102" s="79">
        <v>348</v>
      </c>
      <c r="AP102" s="72">
        <v>748</v>
      </c>
      <c r="AQ102" s="80">
        <v>14086</v>
      </c>
      <c r="AR102" s="72">
        <v>1420</v>
      </c>
      <c r="AS102" s="72">
        <v>1327</v>
      </c>
      <c r="AT102" s="72">
        <v>6296</v>
      </c>
      <c r="AU102" s="80">
        <v>1022</v>
      </c>
      <c r="AV102" s="86"/>
      <c r="AW102" s="86"/>
      <c r="AY102" s="5"/>
    </row>
    <row r="103" spans="1:51" x14ac:dyDescent="0.2">
      <c r="A103" s="71" t="s">
        <v>227</v>
      </c>
      <c r="B103" s="2" t="s">
        <v>49</v>
      </c>
      <c r="C103" s="2" t="s">
        <v>214</v>
      </c>
      <c r="D103" s="2" t="s">
        <v>228</v>
      </c>
      <c r="E103" s="5">
        <f t="shared" si="2"/>
        <v>52365</v>
      </c>
      <c r="F103" s="72">
        <v>918</v>
      </c>
      <c r="G103" s="72">
        <v>880</v>
      </c>
      <c r="H103" s="72">
        <v>875</v>
      </c>
      <c r="I103" s="72">
        <v>848</v>
      </c>
      <c r="J103" s="72">
        <v>883</v>
      </c>
      <c r="K103" s="72">
        <v>954</v>
      </c>
      <c r="L103" s="72">
        <v>1614</v>
      </c>
      <c r="M103" s="72">
        <v>1566</v>
      </c>
      <c r="N103" s="72">
        <v>1517</v>
      </c>
      <c r="O103" s="72">
        <v>1425</v>
      </c>
      <c r="P103" s="72">
        <v>1472</v>
      </c>
      <c r="Q103" s="72">
        <v>1429</v>
      </c>
      <c r="R103" s="72">
        <v>1377</v>
      </c>
      <c r="S103" s="72">
        <v>1316</v>
      </c>
      <c r="T103" s="72">
        <v>1234</v>
      </c>
      <c r="U103" s="72">
        <v>1128</v>
      </c>
      <c r="V103" s="72">
        <v>1069</v>
      </c>
      <c r="W103" s="72">
        <v>1031</v>
      </c>
      <c r="X103" s="72">
        <v>1025</v>
      </c>
      <c r="Y103" s="72">
        <v>1019</v>
      </c>
      <c r="Z103" s="72">
        <v>5384</v>
      </c>
      <c r="AA103" s="72">
        <v>5270</v>
      </c>
      <c r="AB103" s="72">
        <v>4699</v>
      </c>
      <c r="AC103" s="72">
        <v>3961</v>
      </c>
      <c r="AD103" s="72">
        <v>2898</v>
      </c>
      <c r="AE103" s="72">
        <v>2470</v>
      </c>
      <c r="AF103" s="72">
        <v>1440</v>
      </c>
      <c r="AG103" s="72">
        <v>1112</v>
      </c>
      <c r="AH103" s="72">
        <v>726</v>
      </c>
      <c r="AI103" s="72">
        <v>370</v>
      </c>
      <c r="AJ103" s="72">
        <v>211</v>
      </c>
      <c r="AK103" s="72">
        <v>135</v>
      </c>
      <c r="AL103" s="72">
        <v>109</v>
      </c>
      <c r="AM103" s="78">
        <v>161</v>
      </c>
      <c r="AN103" s="72">
        <v>942</v>
      </c>
      <c r="AO103" s="79">
        <v>979</v>
      </c>
      <c r="AP103" s="72">
        <v>2060</v>
      </c>
      <c r="AQ103" s="80">
        <v>28996</v>
      </c>
      <c r="AR103" s="72">
        <v>3460</v>
      </c>
      <c r="AS103" s="72">
        <v>2699</v>
      </c>
      <c r="AT103" s="72">
        <v>12281</v>
      </c>
      <c r="AU103" s="80">
        <v>2792</v>
      </c>
      <c r="AV103" s="86"/>
      <c r="AW103" s="86"/>
      <c r="AY103" s="5"/>
    </row>
    <row r="104" spans="1:51" x14ac:dyDescent="0.2">
      <c r="A104" s="71" t="s">
        <v>229</v>
      </c>
      <c r="B104" s="2" t="s">
        <v>49</v>
      </c>
      <c r="C104" s="2" t="s">
        <v>214</v>
      </c>
      <c r="D104" s="2" t="s">
        <v>230</v>
      </c>
      <c r="E104" s="5">
        <f t="shared" si="2"/>
        <v>3589</v>
      </c>
      <c r="F104" s="72">
        <v>127</v>
      </c>
      <c r="G104" s="72">
        <v>100</v>
      </c>
      <c r="H104" s="72">
        <v>97</v>
      </c>
      <c r="I104" s="72">
        <v>86</v>
      </c>
      <c r="J104" s="72">
        <v>96</v>
      </c>
      <c r="K104" s="72">
        <v>98</v>
      </c>
      <c r="L104" s="72">
        <v>62</v>
      </c>
      <c r="M104" s="72">
        <v>58</v>
      </c>
      <c r="N104" s="72">
        <v>45</v>
      </c>
      <c r="O104" s="72">
        <v>30</v>
      </c>
      <c r="P104" s="72">
        <v>47</v>
      </c>
      <c r="Q104" s="72">
        <v>31</v>
      </c>
      <c r="R104" s="72">
        <v>59</v>
      </c>
      <c r="S104" s="72">
        <v>28</v>
      </c>
      <c r="T104" s="72">
        <v>45</v>
      </c>
      <c r="U104" s="72">
        <v>42</v>
      </c>
      <c r="V104" s="72">
        <v>67</v>
      </c>
      <c r="W104" s="72">
        <v>91</v>
      </c>
      <c r="X104" s="72">
        <v>121</v>
      </c>
      <c r="Y104" s="72">
        <v>119</v>
      </c>
      <c r="Z104" s="72">
        <v>501</v>
      </c>
      <c r="AA104" s="72">
        <v>443</v>
      </c>
      <c r="AB104" s="72">
        <v>313</v>
      </c>
      <c r="AC104" s="72">
        <v>273</v>
      </c>
      <c r="AD104" s="72">
        <v>209</v>
      </c>
      <c r="AE104" s="72">
        <v>140</v>
      </c>
      <c r="AF104" s="72">
        <v>100</v>
      </c>
      <c r="AG104" s="72">
        <v>77</v>
      </c>
      <c r="AH104" s="72">
        <v>42</v>
      </c>
      <c r="AI104" s="72">
        <v>22</v>
      </c>
      <c r="AJ104" s="72">
        <v>17</v>
      </c>
      <c r="AK104" s="72">
        <v>2</v>
      </c>
      <c r="AL104" s="72">
        <v>1</v>
      </c>
      <c r="AM104" s="78">
        <v>19</v>
      </c>
      <c r="AN104" s="72">
        <v>72</v>
      </c>
      <c r="AO104" s="79">
        <v>17</v>
      </c>
      <c r="AP104" s="72">
        <v>98</v>
      </c>
      <c r="AQ104" s="80">
        <v>1768</v>
      </c>
      <c r="AR104" s="72">
        <v>103</v>
      </c>
      <c r="AS104" s="72">
        <v>224</v>
      </c>
      <c r="AT104" s="72">
        <v>936</v>
      </c>
      <c r="AU104" s="80">
        <v>358</v>
      </c>
      <c r="AV104" s="86"/>
      <c r="AW104" s="86"/>
      <c r="AY104" s="5"/>
    </row>
    <row r="105" spans="1:51" x14ac:dyDescent="0.2">
      <c r="A105" s="71" t="s">
        <v>231</v>
      </c>
      <c r="B105" s="2" t="s">
        <v>49</v>
      </c>
      <c r="C105" s="2" t="s">
        <v>232</v>
      </c>
      <c r="D105" s="2" t="s">
        <v>232</v>
      </c>
      <c r="E105" s="5">
        <f t="shared" si="2"/>
        <v>47380</v>
      </c>
      <c r="F105" s="72">
        <v>780</v>
      </c>
      <c r="G105" s="72">
        <v>768</v>
      </c>
      <c r="H105" s="72">
        <v>824</v>
      </c>
      <c r="I105" s="72">
        <v>873</v>
      </c>
      <c r="J105" s="72">
        <v>858</v>
      </c>
      <c r="K105" s="72">
        <v>880</v>
      </c>
      <c r="L105" s="72">
        <v>745</v>
      </c>
      <c r="M105" s="72">
        <v>753</v>
      </c>
      <c r="N105" s="72">
        <v>765</v>
      </c>
      <c r="O105" s="72">
        <v>757</v>
      </c>
      <c r="P105" s="72">
        <v>818</v>
      </c>
      <c r="Q105" s="72">
        <v>830</v>
      </c>
      <c r="R105" s="72">
        <v>837</v>
      </c>
      <c r="S105" s="72">
        <v>839</v>
      </c>
      <c r="T105" s="72">
        <v>822</v>
      </c>
      <c r="U105" s="72">
        <v>788</v>
      </c>
      <c r="V105" s="72">
        <v>786</v>
      </c>
      <c r="W105" s="72">
        <v>773</v>
      </c>
      <c r="X105" s="72">
        <v>751</v>
      </c>
      <c r="Y105" s="72">
        <v>703</v>
      </c>
      <c r="Z105" s="72">
        <v>3302</v>
      </c>
      <c r="AA105" s="72">
        <v>3587</v>
      </c>
      <c r="AB105" s="72">
        <v>3886</v>
      </c>
      <c r="AC105" s="72">
        <v>3646</v>
      </c>
      <c r="AD105" s="72">
        <v>3112</v>
      </c>
      <c r="AE105" s="72">
        <v>2679</v>
      </c>
      <c r="AF105" s="72">
        <v>2582</v>
      </c>
      <c r="AG105" s="72">
        <v>2166</v>
      </c>
      <c r="AH105" s="72">
        <v>1834</v>
      </c>
      <c r="AI105" s="72">
        <v>1571</v>
      </c>
      <c r="AJ105" s="72">
        <v>1218</v>
      </c>
      <c r="AK105" s="72">
        <v>877</v>
      </c>
      <c r="AL105" s="72">
        <v>970</v>
      </c>
      <c r="AM105" s="78">
        <v>68</v>
      </c>
      <c r="AN105" s="72">
        <v>399</v>
      </c>
      <c r="AO105" s="79">
        <v>405</v>
      </c>
      <c r="AP105" s="72">
        <v>868</v>
      </c>
      <c r="AQ105" s="80">
        <v>24078</v>
      </c>
      <c r="AR105" s="72">
        <v>2025</v>
      </c>
      <c r="AS105" s="72">
        <v>1914</v>
      </c>
      <c r="AT105" s="72">
        <v>10358</v>
      </c>
      <c r="AU105" s="80">
        <v>1191</v>
      </c>
      <c r="AV105" s="86"/>
      <c r="AW105" s="86"/>
      <c r="AY105" s="5"/>
    </row>
    <row r="106" spans="1:51" x14ac:dyDescent="0.2">
      <c r="A106" s="71" t="s">
        <v>233</v>
      </c>
      <c r="B106" s="2" t="s">
        <v>49</v>
      </c>
      <c r="C106" s="2" t="s">
        <v>232</v>
      </c>
      <c r="D106" s="2" t="s">
        <v>31</v>
      </c>
      <c r="E106" s="5">
        <f t="shared" si="2"/>
        <v>13356</v>
      </c>
      <c r="F106" s="72">
        <v>120</v>
      </c>
      <c r="G106" s="72">
        <v>138</v>
      </c>
      <c r="H106" s="72">
        <v>146</v>
      </c>
      <c r="I106" s="72">
        <v>138</v>
      </c>
      <c r="J106" s="72">
        <v>137</v>
      </c>
      <c r="K106" s="72">
        <v>149</v>
      </c>
      <c r="L106" s="72">
        <v>192</v>
      </c>
      <c r="M106" s="72">
        <v>194</v>
      </c>
      <c r="N106" s="72">
        <v>195</v>
      </c>
      <c r="O106" s="72">
        <v>192</v>
      </c>
      <c r="P106" s="72">
        <v>207</v>
      </c>
      <c r="Q106" s="72">
        <v>211</v>
      </c>
      <c r="R106" s="72">
        <v>214</v>
      </c>
      <c r="S106" s="72">
        <v>216</v>
      </c>
      <c r="T106" s="72">
        <v>220</v>
      </c>
      <c r="U106" s="72">
        <v>213</v>
      </c>
      <c r="V106" s="72">
        <v>218</v>
      </c>
      <c r="W106" s="72">
        <v>220</v>
      </c>
      <c r="X106" s="72">
        <v>218</v>
      </c>
      <c r="Y106" s="72">
        <v>204</v>
      </c>
      <c r="Z106" s="72">
        <v>1016</v>
      </c>
      <c r="AA106" s="72">
        <v>1117</v>
      </c>
      <c r="AB106" s="72">
        <v>1124</v>
      </c>
      <c r="AC106" s="72">
        <v>1039</v>
      </c>
      <c r="AD106" s="72">
        <v>770</v>
      </c>
      <c r="AE106" s="72">
        <v>876</v>
      </c>
      <c r="AF106" s="72">
        <v>768</v>
      </c>
      <c r="AG106" s="72">
        <v>623</v>
      </c>
      <c r="AH106" s="72">
        <v>643</v>
      </c>
      <c r="AI106" s="72">
        <v>526</v>
      </c>
      <c r="AJ106" s="72">
        <v>408</v>
      </c>
      <c r="AK106" s="72">
        <v>336</v>
      </c>
      <c r="AL106" s="72">
        <v>368</v>
      </c>
      <c r="AM106" s="78">
        <v>20</v>
      </c>
      <c r="AN106" s="72">
        <v>100</v>
      </c>
      <c r="AO106" s="79">
        <v>93</v>
      </c>
      <c r="AP106" s="72">
        <v>212</v>
      </c>
      <c r="AQ106" s="80">
        <v>6867</v>
      </c>
      <c r="AR106" s="72">
        <v>507</v>
      </c>
      <c r="AS106" s="72">
        <v>525</v>
      </c>
      <c r="AT106" s="72">
        <v>2911</v>
      </c>
      <c r="AU106" s="80">
        <v>295</v>
      </c>
      <c r="AV106" s="86"/>
      <c r="AW106" s="86"/>
      <c r="AY106" s="5"/>
    </row>
    <row r="107" spans="1:51" x14ac:dyDescent="0.2">
      <c r="A107" s="71" t="s">
        <v>234</v>
      </c>
      <c r="B107" s="2" t="s">
        <v>49</v>
      </c>
      <c r="C107" s="2" t="s">
        <v>232</v>
      </c>
      <c r="D107" s="2" t="s">
        <v>235</v>
      </c>
      <c r="E107" s="5">
        <f t="shared" si="2"/>
        <v>3040</v>
      </c>
      <c r="F107" s="72">
        <v>24</v>
      </c>
      <c r="G107" s="72">
        <v>30</v>
      </c>
      <c r="H107" s="72">
        <v>32</v>
      </c>
      <c r="I107" s="72">
        <v>29</v>
      </c>
      <c r="J107" s="72">
        <v>28</v>
      </c>
      <c r="K107" s="72">
        <v>39</v>
      </c>
      <c r="L107" s="72">
        <v>59</v>
      </c>
      <c r="M107" s="72">
        <v>60</v>
      </c>
      <c r="N107" s="72">
        <v>63</v>
      </c>
      <c r="O107" s="72">
        <v>66</v>
      </c>
      <c r="P107" s="72">
        <v>69</v>
      </c>
      <c r="Q107" s="72">
        <v>71</v>
      </c>
      <c r="R107" s="72">
        <v>72</v>
      </c>
      <c r="S107" s="72">
        <v>71</v>
      </c>
      <c r="T107" s="72">
        <v>69</v>
      </c>
      <c r="U107" s="72">
        <v>64</v>
      </c>
      <c r="V107" s="72">
        <v>60</v>
      </c>
      <c r="W107" s="72">
        <v>58</v>
      </c>
      <c r="X107" s="72">
        <v>56</v>
      </c>
      <c r="Y107" s="72">
        <v>54</v>
      </c>
      <c r="Z107" s="72">
        <v>254</v>
      </c>
      <c r="AA107" s="72">
        <v>196</v>
      </c>
      <c r="AB107" s="72">
        <v>194</v>
      </c>
      <c r="AC107" s="72">
        <v>171</v>
      </c>
      <c r="AD107" s="72">
        <v>180</v>
      </c>
      <c r="AE107" s="72">
        <v>149</v>
      </c>
      <c r="AF107" s="72">
        <v>188</v>
      </c>
      <c r="AG107" s="72">
        <v>149</v>
      </c>
      <c r="AH107" s="72">
        <v>114</v>
      </c>
      <c r="AI107" s="72">
        <v>102</v>
      </c>
      <c r="AJ107" s="72">
        <v>107</v>
      </c>
      <c r="AK107" s="72">
        <v>69</v>
      </c>
      <c r="AL107" s="72">
        <v>93</v>
      </c>
      <c r="AM107" s="78">
        <v>6</v>
      </c>
      <c r="AN107" s="72">
        <v>35</v>
      </c>
      <c r="AO107" s="79">
        <v>37</v>
      </c>
      <c r="AP107" s="72">
        <v>79</v>
      </c>
      <c r="AQ107" s="80">
        <v>1638</v>
      </c>
      <c r="AR107" s="72">
        <v>183</v>
      </c>
      <c r="AS107" s="72">
        <v>145</v>
      </c>
      <c r="AT107" s="72">
        <v>567</v>
      </c>
      <c r="AU107" s="80">
        <v>117</v>
      </c>
      <c r="AV107" s="86"/>
      <c r="AW107" s="86"/>
      <c r="AY107" s="5"/>
    </row>
    <row r="108" spans="1:51" x14ac:dyDescent="0.2">
      <c r="A108" s="71" t="s">
        <v>236</v>
      </c>
      <c r="B108" s="2" t="s">
        <v>49</v>
      </c>
      <c r="C108" s="2" t="s">
        <v>232</v>
      </c>
      <c r="D108" s="2" t="s">
        <v>237</v>
      </c>
      <c r="E108" s="5">
        <f t="shared" si="2"/>
        <v>14936</v>
      </c>
      <c r="F108" s="72">
        <v>144</v>
      </c>
      <c r="G108" s="72">
        <v>176</v>
      </c>
      <c r="H108" s="72">
        <v>187</v>
      </c>
      <c r="I108" s="72">
        <v>193</v>
      </c>
      <c r="J108" s="72">
        <v>192</v>
      </c>
      <c r="K108" s="72">
        <v>192</v>
      </c>
      <c r="L108" s="72">
        <v>259</v>
      </c>
      <c r="M108" s="72">
        <v>264</v>
      </c>
      <c r="N108" s="72">
        <v>270</v>
      </c>
      <c r="O108" s="72">
        <v>270</v>
      </c>
      <c r="P108" s="72">
        <v>292</v>
      </c>
      <c r="Q108" s="72">
        <v>298</v>
      </c>
      <c r="R108" s="72">
        <v>305</v>
      </c>
      <c r="S108" s="72">
        <v>300</v>
      </c>
      <c r="T108" s="72">
        <v>293</v>
      </c>
      <c r="U108" s="72">
        <v>279</v>
      </c>
      <c r="V108" s="72">
        <v>274</v>
      </c>
      <c r="W108" s="72">
        <v>269</v>
      </c>
      <c r="X108" s="72">
        <v>270</v>
      </c>
      <c r="Y108" s="72">
        <v>264</v>
      </c>
      <c r="Z108" s="72">
        <v>1341</v>
      </c>
      <c r="AA108" s="72">
        <v>1307</v>
      </c>
      <c r="AB108" s="72">
        <v>1237</v>
      </c>
      <c r="AC108" s="72">
        <v>1132</v>
      </c>
      <c r="AD108" s="72">
        <v>880</v>
      </c>
      <c r="AE108" s="72">
        <v>830</v>
      </c>
      <c r="AF108" s="72">
        <v>728</v>
      </c>
      <c r="AG108" s="72">
        <v>593</v>
      </c>
      <c r="AH108" s="72">
        <v>548</v>
      </c>
      <c r="AI108" s="72">
        <v>475</v>
      </c>
      <c r="AJ108" s="72">
        <v>357</v>
      </c>
      <c r="AK108" s="72">
        <v>267</v>
      </c>
      <c r="AL108" s="72">
        <v>250</v>
      </c>
      <c r="AM108" s="78">
        <v>22</v>
      </c>
      <c r="AN108" s="72">
        <v>134</v>
      </c>
      <c r="AO108" s="79">
        <v>128</v>
      </c>
      <c r="AP108" s="72">
        <v>287</v>
      </c>
      <c r="AQ108" s="80">
        <v>7729</v>
      </c>
      <c r="AR108" s="72">
        <v>659</v>
      </c>
      <c r="AS108" s="72">
        <v>679</v>
      </c>
      <c r="AT108" s="72">
        <v>3335</v>
      </c>
      <c r="AU108" s="80">
        <v>391</v>
      </c>
      <c r="AV108" s="86"/>
      <c r="AW108" s="86"/>
      <c r="AY108" s="5"/>
    </row>
    <row r="109" spans="1:51" x14ac:dyDescent="0.2">
      <c r="A109" s="71" t="s">
        <v>238</v>
      </c>
      <c r="B109" s="2" t="s">
        <v>49</v>
      </c>
      <c r="C109" s="2" t="s">
        <v>232</v>
      </c>
      <c r="D109" s="2" t="s">
        <v>34</v>
      </c>
      <c r="E109" s="5">
        <f t="shared" si="2"/>
        <v>3251</v>
      </c>
      <c r="F109" s="72">
        <v>34</v>
      </c>
      <c r="G109" s="72">
        <v>40</v>
      </c>
      <c r="H109" s="72">
        <v>69</v>
      </c>
      <c r="I109" s="72">
        <v>61</v>
      </c>
      <c r="J109" s="72">
        <v>56</v>
      </c>
      <c r="K109" s="72">
        <v>64</v>
      </c>
      <c r="L109" s="72">
        <v>56</v>
      </c>
      <c r="M109" s="72">
        <v>58</v>
      </c>
      <c r="N109" s="72">
        <v>57</v>
      </c>
      <c r="O109" s="72">
        <v>53</v>
      </c>
      <c r="P109" s="72">
        <v>56</v>
      </c>
      <c r="Q109" s="72">
        <v>55</v>
      </c>
      <c r="R109" s="72">
        <v>54</v>
      </c>
      <c r="S109" s="72">
        <v>53</v>
      </c>
      <c r="T109" s="72">
        <v>55</v>
      </c>
      <c r="U109" s="72">
        <v>53</v>
      </c>
      <c r="V109" s="72">
        <v>53</v>
      </c>
      <c r="W109" s="72">
        <v>54</v>
      </c>
      <c r="X109" s="72">
        <v>53</v>
      </c>
      <c r="Y109" s="72">
        <v>53</v>
      </c>
      <c r="Z109" s="72">
        <v>240</v>
      </c>
      <c r="AA109" s="72">
        <v>241</v>
      </c>
      <c r="AB109" s="72">
        <v>252</v>
      </c>
      <c r="AC109" s="72">
        <v>235</v>
      </c>
      <c r="AD109" s="72">
        <v>194</v>
      </c>
      <c r="AE109" s="72">
        <v>173</v>
      </c>
      <c r="AF109" s="72">
        <v>161</v>
      </c>
      <c r="AG109" s="72">
        <v>137</v>
      </c>
      <c r="AH109" s="72">
        <v>132</v>
      </c>
      <c r="AI109" s="72">
        <v>142</v>
      </c>
      <c r="AJ109" s="72">
        <v>108</v>
      </c>
      <c r="AK109" s="72">
        <v>70</v>
      </c>
      <c r="AL109" s="72">
        <v>79</v>
      </c>
      <c r="AM109" s="78">
        <v>5</v>
      </c>
      <c r="AN109" s="72">
        <v>29</v>
      </c>
      <c r="AO109" s="79">
        <v>25</v>
      </c>
      <c r="AP109" s="72">
        <v>66</v>
      </c>
      <c r="AQ109" s="80">
        <v>1660</v>
      </c>
      <c r="AR109" s="72">
        <v>141</v>
      </c>
      <c r="AS109" s="72">
        <v>132</v>
      </c>
      <c r="AT109" s="72">
        <v>651</v>
      </c>
      <c r="AU109" s="80">
        <v>91</v>
      </c>
      <c r="AV109" s="86"/>
      <c r="AW109" s="86"/>
      <c r="AY109" s="5"/>
    </row>
    <row r="110" spans="1:51" x14ac:dyDescent="0.2">
      <c r="A110" s="71" t="s">
        <v>239</v>
      </c>
      <c r="B110" s="2" t="s">
        <v>49</v>
      </c>
      <c r="C110" s="2" t="s">
        <v>232</v>
      </c>
      <c r="D110" s="2" t="s">
        <v>44</v>
      </c>
      <c r="E110" s="5">
        <f t="shared" si="2"/>
        <v>5758</v>
      </c>
      <c r="F110" s="72">
        <v>89</v>
      </c>
      <c r="G110" s="72">
        <v>122</v>
      </c>
      <c r="H110" s="72">
        <v>108</v>
      </c>
      <c r="I110" s="72">
        <v>107</v>
      </c>
      <c r="J110" s="72">
        <v>115</v>
      </c>
      <c r="K110" s="72">
        <v>123</v>
      </c>
      <c r="L110" s="72">
        <v>99</v>
      </c>
      <c r="M110" s="72">
        <v>102</v>
      </c>
      <c r="N110" s="72">
        <v>106</v>
      </c>
      <c r="O110" s="72">
        <v>105</v>
      </c>
      <c r="P110" s="72">
        <v>118</v>
      </c>
      <c r="Q110" s="72">
        <v>122</v>
      </c>
      <c r="R110" s="72">
        <v>127</v>
      </c>
      <c r="S110" s="72">
        <v>123</v>
      </c>
      <c r="T110" s="72">
        <v>108</v>
      </c>
      <c r="U110" s="72">
        <v>101</v>
      </c>
      <c r="V110" s="72">
        <v>94</v>
      </c>
      <c r="W110" s="72">
        <v>89</v>
      </c>
      <c r="X110" s="72">
        <v>86</v>
      </c>
      <c r="Y110" s="72">
        <v>81</v>
      </c>
      <c r="Z110" s="72">
        <v>414</v>
      </c>
      <c r="AA110" s="72">
        <v>426</v>
      </c>
      <c r="AB110" s="72">
        <v>490</v>
      </c>
      <c r="AC110" s="72">
        <v>396</v>
      </c>
      <c r="AD110" s="72">
        <v>355</v>
      </c>
      <c r="AE110" s="72">
        <v>292</v>
      </c>
      <c r="AF110" s="72">
        <v>279</v>
      </c>
      <c r="AG110" s="72">
        <v>243</v>
      </c>
      <c r="AH110" s="72">
        <v>208</v>
      </c>
      <c r="AI110" s="72">
        <v>187</v>
      </c>
      <c r="AJ110" s="72">
        <v>144</v>
      </c>
      <c r="AK110" s="72">
        <v>105</v>
      </c>
      <c r="AL110" s="72">
        <v>94</v>
      </c>
      <c r="AM110" s="78">
        <v>11</v>
      </c>
      <c r="AN110" s="72">
        <v>61</v>
      </c>
      <c r="AO110" s="79">
        <v>65</v>
      </c>
      <c r="AP110" s="72">
        <v>142</v>
      </c>
      <c r="AQ110" s="80">
        <v>2867</v>
      </c>
      <c r="AR110" s="72">
        <v>300</v>
      </c>
      <c r="AS110" s="72">
        <v>222</v>
      </c>
      <c r="AT110" s="72">
        <v>1139</v>
      </c>
      <c r="AU110" s="80">
        <v>190</v>
      </c>
      <c r="AV110" s="86"/>
      <c r="AW110" s="86"/>
      <c r="AY110" s="5"/>
    </row>
    <row r="111" spans="1:51" x14ac:dyDescent="0.2">
      <c r="A111" s="71" t="s">
        <v>240</v>
      </c>
      <c r="B111" s="2" t="s">
        <v>49</v>
      </c>
      <c r="C111" s="2" t="s">
        <v>232</v>
      </c>
      <c r="D111" s="2" t="s">
        <v>241</v>
      </c>
      <c r="E111" s="5">
        <f t="shared" si="2"/>
        <v>9317</v>
      </c>
      <c r="F111" s="72">
        <v>46</v>
      </c>
      <c r="G111" s="72">
        <v>57</v>
      </c>
      <c r="H111" s="72">
        <v>54</v>
      </c>
      <c r="I111" s="72">
        <v>61</v>
      </c>
      <c r="J111" s="72">
        <v>60</v>
      </c>
      <c r="K111" s="72">
        <v>53</v>
      </c>
      <c r="L111" s="72">
        <v>106</v>
      </c>
      <c r="M111" s="72">
        <v>108</v>
      </c>
      <c r="N111" s="72">
        <v>110</v>
      </c>
      <c r="O111" s="72">
        <v>111</v>
      </c>
      <c r="P111" s="72">
        <v>116</v>
      </c>
      <c r="Q111" s="72">
        <v>115</v>
      </c>
      <c r="R111" s="72">
        <v>120</v>
      </c>
      <c r="S111" s="72">
        <v>134</v>
      </c>
      <c r="T111" s="72">
        <v>150</v>
      </c>
      <c r="U111" s="72">
        <v>159</v>
      </c>
      <c r="V111" s="72">
        <v>175</v>
      </c>
      <c r="W111" s="72">
        <v>184</v>
      </c>
      <c r="X111" s="72">
        <v>177</v>
      </c>
      <c r="Y111" s="72">
        <v>164</v>
      </c>
      <c r="Z111" s="72">
        <v>705</v>
      </c>
      <c r="AA111" s="72">
        <v>748</v>
      </c>
      <c r="AB111" s="72">
        <v>744</v>
      </c>
      <c r="AC111" s="72">
        <v>767</v>
      </c>
      <c r="AD111" s="72">
        <v>559</v>
      </c>
      <c r="AE111" s="72">
        <v>602</v>
      </c>
      <c r="AF111" s="72">
        <v>528</v>
      </c>
      <c r="AG111" s="72">
        <v>443</v>
      </c>
      <c r="AH111" s="72">
        <v>517</v>
      </c>
      <c r="AI111" s="72">
        <v>391</v>
      </c>
      <c r="AJ111" s="72">
        <v>372</v>
      </c>
      <c r="AK111" s="72">
        <v>269</v>
      </c>
      <c r="AL111" s="72">
        <v>412</v>
      </c>
      <c r="AM111" s="78">
        <v>6</v>
      </c>
      <c r="AN111" s="72">
        <v>38</v>
      </c>
      <c r="AO111" s="79">
        <v>38</v>
      </c>
      <c r="AP111" s="72">
        <v>88</v>
      </c>
      <c r="AQ111" s="80">
        <v>4869</v>
      </c>
      <c r="AR111" s="72">
        <v>315</v>
      </c>
      <c r="AS111" s="72">
        <v>423</v>
      </c>
      <c r="AT111" s="72">
        <v>2045</v>
      </c>
      <c r="AU111" s="80">
        <v>121</v>
      </c>
      <c r="AV111" s="86"/>
      <c r="AW111" s="86"/>
      <c r="AY111" s="5"/>
    </row>
    <row r="112" spans="1:51" x14ac:dyDescent="0.2">
      <c r="A112" s="71" t="s">
        <v>242</v>
      </c>
      <c r="B112" s="2" t="s">
        <v>49</v>
      </c>
      <c r="C112" s="2" t="s">
        <v>232</v>
      </c>
      <c r="D112" s="2" t="s">
        <v>243</v>
      </c>
      <c r="E112" s="5">
        <f t="shared" si="2"/>
        <v>5496</v>
      </c>
      <c r="F112" s="72">
        <v>24</v>
      </c>
      <c r="G112" s="72">
        <v>45</v>
      </c>
      <c r="H112" s="72">
        <v>41</v>
      </c>
      <c r="I112" s="72">
        <v>42</v>
      </c>
      <c r="J112" s="72">
        <v>35</v>
      </c>
      <c r="K112" s="72">
        <v>42</v>
      </c>
      <c r="L112" s="72">
        <v>83</v>
      </c>
      <c r="M112" s="72">
        <v>84</v>
      </c>
      <c r="N112" s="72">
        <v>87</v>
      </c>
      <c r="O112" s="72">
        <v>91</v>
      </c>
      <c r="P112" s="72">
        <v>99</v>
      </c>
      <c r="Q112" s="72">
        <v>105</v>
      </c>
      <c r="R112" s="72">
        <v>109</v>
      </c>
      <c r="S112" s="72">
        <v>105</v>
      </c>
      <c r="T112" s="72">
        <v>97</v>
      </c>
      <c r="U112" s="72">
        <v>90</v>
      </c>
      <c r="V112" s="72">
        <v>85</v>
      </c>
      <c r="W112" s="72">
        <v>80</v>
      </c>
      <c r="X112" s="72">
        <v>76</v>
      </c>
      <c r="Y112" s="72">
        <v>70</v>
      </c>
      <c r="Z112" s="72">
        <v>354</v>
      </c>
      <c r="AA112" s="72">
        <v>353</v>
      </c>
      <c r="AB112" s="72">
        <v>383</v>
      </c>
      <c r="AC112" s="72">
        <v>393</v>
      </c>
      <c r="AD112" s="72">
        <v>327</v>
      </c>
      <c r="AE112" s="72">
        <v>332</v>
      </c>
      <c r="AF112" s="72">
        <v>301</v>
      </c>
      <c r="AG112" s="72">
        <v>314</v>
      </c>
      <c r="AH112" s="72">
        <v>317</v>
      </c>
      <c r="AI112" s="72">
        <v>345</v>
      </c>
      <c r="AJ112" s="72">
        <v>219</v>
      </c>
      <c r="AK112" s="72">
        <v>197</v>
      </c>
      <c r="AL112" s="72">
        <v>171</v>
      </c>
      <c r="AM112" s="78">
        <v>8</v>
      </c>
      <c r="AN112" s="72">
        <v>45</v>
      </c>
      <c r="AO112" s="79">
        <v>52</v>
      </c>
      <c r="AP112" s="72">
        <v>112</v>
      </c>
      <c r="AQ112" s="80">
        <v>2976</v>
      </c>
      <c r="AR112" s="72">
        <v>261</v>
      </c>
      <c r="AS112" s="72">
        <v>197</v>
      </c>
      <c r="AT112" s="72">
        <v>1044</v>
      </c>
      <c r="AU112" s="80">
        <v>149</v>
      </c>
      <c r="AV112" s="86"/>
      <c r="AW112" s="86"/>
      <c r="AY112" s="5"/>
    </row>
    <row r="113" spans="1:51" x14ac:dyDescent="0.2">
      <c r="A113" s="71" t="s">
        <v>244</v>
      </c>
      <c r="B113" s="2" t="s">
        <v>49</v>
      </c>
      <c r="C113" s="2" t="s">
        <v>232</v>
      </c>
      <c r="D113" s="2" t="s">
        <v>245</v>
      </c>
      <c r="E113" s="5">
        <f t="shared" si="2"/>
        <v>5657</v>
      </c>
      <c r="F113" s="88">
        <v>70</v>
      </c>
      <c r="G113" s="88">
        <v>75</v>
      </c>
      <c r="H113" s="88">
        <v>61</v>
      </c>
      <c r="I113" s="88">
        <v>64</v>
      </c>
      <c r="J113" s="88">
        <v>71</v>
      </c>
      <c r="K113" s="88">
        <v>79</v>
      </c>
      <c r="L113" s="72">
        <v>138</v>
      </c>
      <c r="M113" s="72">
        <v>140</v>
      </c>
      <c r="N113" s="72">
        <v>141</v>
      </c>
      <c r="O113" s="72">
        <v>136</v>
      </c>
      <c r="P113" s="72">
        <v>146</v>
      </c>
      <c r="Q113" s="72">
        <v>148</v>
      </c>
      <c r="R113" s="72">
        <v>145</v>
      </c>
      <c r="S113" s="72">
        <v>143</v>
      </c>
      <c r="T113" s="72">
        <v>135</v>
      </c>
      <c r="U113" s="72">
        <v>122</v>
      </c>
      <c r="V113" s="72">
        <v>114</v>
      </c>
      <c r="W113" s="72">
        <v>107</v>
      </c>
      <c r="X113" s="72">
        <v>100</v>
      </c>
      <c r="Y113" s="72">
        <v>97</v>
      </c>
      <c r="Z113" s="72">
        <v>387</v>
      </c>
      <c r="AA113" s="72">
        <v>385</v>
      </c>
      <c r="AB113" s="72">
        <v>359</v>
      </c>
      <c r="AC113" s="72">
        <v>391</v>
      </c>
      <c r="AD113" s="72">
        <v>338</v>
      </c>
      <c r="AE113" s="72">
        <v>288</v>
      </c>
      <c r="AF113" s="72">
        <v>271</v>
      </c>
      <c r="AG113" s="72">
        <v>222</v>
      </c>
      <c r="AH113" s="72">
        <v>234</v>
      </c>
      <c r="AI113" s="72">
        <v>189</v>
      </c>
      <c r="AJ113" s="72">
        <v>116</v>
      </c>
      <c r="AK113" s="72">
        <v>114</v>
      </c>
      <c r="AL113" s="72">
        <v>131</v>
      </c>
      <c r="AM113" s="78">
        <v>11</v>
      </c>
      <c r="AN113" s="72">
        <v>67</v>
      </c>
      <c r="AO113" s="79">
        <v>61</v>
      </c>
      <c r="AP113" s="72">
        <v>144</v>
      </c>
      <c r="AQ113" s="80">
        <v>3010</v>
      </c>
      <c r="AR113" s="72">
        <v>351</v>
      </c>
      <c r="AS113" s="72">
        <v>273</v>
      </c>
      <c r="AT113" s="72">
        <v>993</v>
      </c>
      <c r="AU113" s="80">
        <v>196</v>
      </c>
      <c r="AV113" s="86"/>
      <c r="AW113" s="86"/>
      <c r="AY113" s="5"/>
    </row>
    <row r="114" spans="1:51" x14ac:dyDescent="0.2">
      <c r="A114" s="71" t="s">
        <v>246</v>
      </c>
      <c r="B114" s="2" t="s">
        <v>49</v>
      </c>
      <c r="C114" s="2" t="s">
        <v>45</v>
      </c>
      <c r="D114" s="2" t="s">
        <v>247</v>
      </c>
      <c r="E114" s="5">
        <f t="shared" si="2"/>
        <v>13621</v>
      </c>
      <c r="F114" s="88">
        <v>169</v>
      </c>
      <c r="G114" s="88">
        <v>179</v>
      </c>
      <c r="H114" s="88">
        <v>183</v>
      </c>
      <c r="I114" s="88">
        <v>204</v>
      </c>
      <c r="J114" s="88">
        <v>216</v>
      </c>
      <c r="K114" s="88">
        <v>245</v>
      </c>
      <c r="L114" s="72">
        <v>237</v>
      </c>
      <c r="M114" s="72">
        <v>242</v>
      </c>
      <c r="N114" s="72">
        <v>248</v>
      </c>
      <c r="O114" s="72">
        <v>244</v>
      </c>
      <c r="P114" s="72">
        <v>267</v>
      </c>
      <c r="Q114" s="72">
        <v>275</v>
      </c>
      <c r="R114" s="72">
        <v>274</v>
      </c>
      <c r="S114" s="72">
        <v>265</v>
      </c>
      <c r="T114" s="72">
        <v>244</v>
      </c>
      <c r="U114" s="72">
        <v>225</v>
      </c>
      <c r="V114" s="72">
        <v>211</v>
      </c>
      <c r="W114" s="72">
        <v>200</v>
      </c>
      <c r="X114" s="72">
        <v>189</v>
      </c>
      <c r="Y114" s="72">
        <v>184</v>
      </c>
      <c r="Z114" s="72">
        <v>865</v>
      </c>
      <c r="AA114" s="72">
        <v>987</v>
      </c>
      <c r="AB114" s="72">
        <v>1250</v>
      </c>
      <c r="AC114" s="72">
        <v>1224</v>
      </c>
      <c r="AD114" s="72">
        <v>1174</v>
      </c>
      <c r="AE114" s="72">
        <v>943</v>
      </c>
      <c r="AF114" s="72">
        <v>790</v>
      </c>
      <c r="AG114" s="72">
        <v>610</v>
      </c>
      <c r="AH114" s="72">
        <v>480</v>
      </c>
      <c r="AI114" s="72">
        <v>318</v>
      </c>
      <c r="AJ114" s="72">
        <v>230</v>
      </c>
      <c r="AK114" s="72">
        <v>134</v>
      </c>
      <c r="AL114" s="72">
        <v>115</v>
      </c>
      <c r="AM114" s="78">
        <v>20</v>
      </c>
      <c r="AN114" s="72">
        <v>118</v>
      </c>
      <c r="AO114" s="79">
        <v>120</v>
      </c>
      <c r="AP114" s="72">
        <v>261</v>
      </c>
      <c r="AQ114" s="80">
        <v>6790</v>
      </c>
      <c r="AR114" s="72">
        <v>669</v>
      </c>
      <c r="AS114" s="72">
        <v>496</v>
      </c>
      <c r="AT114" s="72">
        <v>3022</v>
      </c>
      <c r="AU114" s="80">
        <v>355</v>
      </c>
      <c r="AV114" s="86"/>
      <c r="AW114" s="86"/>
      <c r="AY114" s="5"/>
    </row>
    <row r="115" spans="1:51" x14ac:dyDescent="0.2">
      <c r="A115" s="71" t="s">
        <v>248</v>
      </c>
      <c r="B115" s="2" t="s">
        <v>49</v>
      </c>
      <c r="C115" s="2" t="s">
        <v>45</v>
      </c>
      <c r="D115" s="2" t="s">
        <v>249</v>
      </c>
      <c r="E115" s="5">
        <f t="shared" si="2"/>
        <v>733</v>
      </c>
      <c r="F115" s="88">
        <v>8</v>
      </c>
      <c r="G115" s="88">
        <v>9</v>
      </c>
      <c r="H115" s="88">
        <v>13</v>
      </c>
      <c r="I115" s="88">
        <v>9</v>
      </c>
      <c r="J115" s="88">
        <v>13</v>
      </c>
      <c r="K115" s="88">
        <v>12</v>
      </c>
      <c r="L115" s="72">
        <v>12</v>
      </c>
      <c r="M115" s="72">
        <v>13</v>
      </c>
      <c r="N115" s="72">
        <v>12</v>
      </c>
      <c r="O115" s="72">
        <v>14</v>
      </c>
      <c r="P115" s="72">
        <v>15</v>
      </c>
      <c r="Q115" s="72">
        <v>15</v>
      </c>
      <c r="R115" s="72">
        <v>15</v>
      </c>
      <c r="S115" s="72">
        <v>15</v>
      </c>
      <c r="T115" s="72">
        <v>11</v>
      </c>
      <c r="U115" s="72">
        <v>13</v>
      </c>
      <c r="V115" s="72">
        <v>13</v>
      </c>
      <c r="W115" s="72">
        <v>13</v>
      </c>
      <c r="X115" s="72">
        <v>10</v>
      </c>
      <c r="Y115" s="72">
        <v>15</v>
      </c>
      <c r="Z115" s="72">
        <v>56</v>
      </c>
      <c r="AA115" s="72">
        <v>53</v>
      </c>
      <c r="AB115" s="72">
        <v>55</v>
      </c>
      <c r="AC115" s="72">
        <v>45</v>
      </c>
      <c r="AD115" s="72">
        <v>47</v>
      </c>
      <c r="AE115" s="72">
        <v>39</v>
      </c>
      <c r="AF115" s="72">
        <v>36</v>
      </c>
      <c r="AG115" s="72">
        <v>25</v>
      </c>
      <c r="AH115" s="72">
        <v>28</v>
      </c>
      <c r="AI115" s="72">
        <v>36</v>
      </c>
      <c r="AJ115" s="72">
        <v>31</v>
      </c>
      <c r="AK115" s="72">
        <v>21</v>
      </c>
      <c r="AL115" s="72">
        <v>11</v>
      </c>
      <c r="AM115" s="78">
        <v>1</v>
      </c>
      <c r="AN115" s="72">
        <v>6</v>
      </c>
      <c r="AO115" s="79">
        <v>9</v>
      </c>
      <c r="AP115" s="72">
        <v>19</v>
      </c>
      <c r="AQ115" s="80">
        <v>373</v>
      </c>
      <c r="AR115" s="72">
        <v>35</v>
      </c>
      <c r="AS115" s="72">
        <v>31</v>
      </c>
      <c r="AT115" s="72">
        <v>146</v>
      </c>
      <c r="AU115" s="80">
        <v>25</v>
      </c>
      <c r="AV115" s="86"/>
      <c r="AW115" s="86"/>
      <c r="AY115" s="5"/>
    </row>
    <row r="116" spans="1:51" x14ac:dyDescent="0.2">
      <c r="A116" s="71" t="s">
        <v>250</v>
      </c>
      <c r="B116" s="2" t="s">
        <v>49</v>
      </c>
      <c r="C116" s="2" t="s">
        <v>45</v>
      </c>
      <c r="D116" s="2" t="s">
        <v>251</v>
      </c>
      <c r="E116" s="5">
        <f t="shared" si="2"/>
        <v>1500</v>
      </c>
      <c r="F116" s="88">
        <v>21</v>
      </c>
      <c r="G116" s="88">
        <v>28</v>
      </c>
      <c r="H116" s="88">
        <v>25</v>
      </c>
      <c r="I116" s="88">
        <v>19</v>
      </c>
      <c r="J116" s="88">
        <v>29</v>
      </c>
      <c r="K116" s="88">
        <v>24</v>
      </c>
      <c r="L116" s="72">
        <v>28</v>
      </c>
      <c r="M116" s="72">
        <v>27</v>
      </c>
      <c r="N116" s="72">
        <v>26</v>
      </c>
      <c r="O116" s="72">
        <v>24</v>
      </c>
      <c r="P116" s="72">
        <v>24</v>
      </c>
      <c r="Q116" s="72">
        <v>22</v>
      </c>
      <c r="R116" s="72">
        <v>21</v>
      </c>
      <c r="S116" s="72">
        <v>18</v>
      </c>
      <c r="T116" s="72">
        <v>21</v>
      </c>
      <c r="U116" s="72">
        <v>17</v>
      </c>
      <c r="V116" s="72">
        <v>16</v>
      </c>
      <c r="W116" s="72">
        <v>15</v>
      </c>
      <c r="X116" s="72">
        <v>16</v>
      </c>
      <c r="Y116" s="72">
        <v>16</v>
      </c>
      <c r="Z116" s="72">
        <v>113</v>
      </c>
      <c r="AA116" s="72">
        <v>201</v>
      </c>
      <c r="AB116" s="72">
        <v>197</v>
      </c>
      <c r="AC116" s="72">
        <v>131</v>
      </c>
      <c r="AD116" s="72">
        <v>94</v>
      </c>
      <c r="AE116" s="72">
        <v>86</v>
      </c>
      <c r="AF116" s="72">
        <v>63</v>
      </c>
      <c r="AG116" s="72">
        <v>55</v>
      </c>
      <c r="AH116" s="72">
        <v>45</v>
      </c>
      <c r="AI116" s="72">
        <v>32</v>
      </c>
      <c r="AJ116" s="72">
        <v>15</v>
      </c>
      <c r="AK116" s="72">
        <v>16</v>
      </c>
      <c r="AL116" s="72">
        <v>15</v>
      </c>
      <c r="AM116" s="78">
        <v>2</v>
      </c>
      <c r="AN116" s="72">
        <v>10</v>
      </c>
      <c r="AO116" s="79">
        <v>13</v>
      </c>
      <c r="AP116" s="72">
        <v>33</v>
      </c>
      <c r="AQ116" s="80">
        <v>750</v>
      </c>
      <c r="AR116" s="72">
        <v>54</v>
      </c>
      <c r="AS116" s="72">
        <v>41</v>
      </c>
      <c r="AT116" s="72">
        <v>391</v>
      </c>
      <c r="AU116" s="80">
        <v>41</v>
      </c>
      <c r="AV116" s="86"/>
      <c r="AW116" s="86"/>
      <c r="AY116" s="5"/>
    </row>
    <row r="117" spans="1:51" x14ac:dyDescent="0.2">
      <c r="A117" s="71" t="s">
        <v>252</v>
      </c>
      <c r="B117" s="2" t="s">
        <v>49</v>
      </c>
      <c r="C117" s="2" t="s">
        <v>45</v>
      </c>
      <c r="D117" s="2" t="s">
        <v>253</v>
      </c>
      <c r="E117" s="5">
        <f t="shared" si="2"/>
        <v>1213</v>
      </c>
      <c r="F117" s="88">
        <v>6</v>
      </c>
      <c r="G117" s="88">
        <v>11</v>
      </c>
      <c r="H117" s="88">
        <v>11</v>
      </c>
      <c r="I117" s="88">
        <v>8</v>
      </c>
      <c r="J117" s="88">
        <v>19</v>
      </c>
      <c r="K117" s="88">
        <v>14</v>
      </c>
      <c r="L117" s="72">
        <v>21</v>
      </c>
      <c r="M117" s="72">
        <v>20</v>
      </c>
      <c r="N117" s="72">
        <v>20</v>
      </c>
      <c r="O117" s="72">
        <v>20</v>
      </c>
      <c r="P117" s="72">
        <v>21</v>
      </c>
      <c r="Q117" s="72">
        <v>20</v>
      </c>
      <c r="R117" s="72">
        <v>20</v>
      </c>
      <c r="S117" s="72">
        <v>17</v>
      </c>
      <c r="T117" s="72">
        <v>14</v>
      </c>
      <c r="U117" s="72">
        <v>14</v>
      </c>
      <c r="V117" s="72">
        <v>16</v>
      </c>
      <c r="W117" s="72">
        <v>16</v>
      </c>
      <c r="X117" s="72">
        <v>15</v>
      </c>
      <c r="Y117" s="72">
        <v>23</v>
      </c>
      <c r="Z117" s="72">
        <v>113</v>
      </c>
      <c r="AA117" s="72">
        <v>124</v>
      </c>
      <c r="AB117" s="72">
        <v>138</v>
      </c>
      <c r="AC117" s="72">
        <v>87</v>
      </c>
      <c r="AD117" s="72">
        <v>77</v>
      </c>
      <c r="AE117" s="72">
        <v>84</v>
      </c>
      <c r="AF117" s="72">
        <v>70</v>
      </c>
      <c r="AG117" s="72">
        <v>67</v>
      </c>
      <c r="AH117" s="72">
        <v>69</v>
      </c>
      <c r="AI117" s="72">
        <v>23</v>
      </c>
      <c r="AJ117" s="72">
        <v>18</v>
      </c>
      <c r="AK117" s="72">
        <v>10</v>
      </c>
      <c r="AL117" s="72">
        <v>7</v>
      </c>
      <c r="AM117" s="78">
        <v>3</v>
      </c>
      <c r="AN117" s="72">
        <v>14</v>
      </c>
      <c r="AO117" s="79">
        <v>16</v>
      </c>
      <c r="AP117" s="72">
        <v>35</v>
      </c>
      <c r="AQ117" s="80">
        <v>660</v>
      </c>
      <c r="AR117" s="72">
        <v>45</v>
      </c>
      <c r="AS117" s="72">
        <v>42</v>
      </c>
      <c r="AT117" s="72">
        <v>313</v>
      </c>
      <c r="AU117" s="80">
        <v>52</v>
      </c>
      <c r="AV117" s="86"/>
      <c r="AW117" s="86"/>
      <c r="AY117" s="5"/>
    </row>
    <row r="118" spans="1:51" x14ac:dyDescent="0.2">
      <c r="A118" s="71" t="s">
        <v>254</v>
      </c>
      <c r="B118" s="2" t="s">
        <v>49</v>
      </c>
      <c r="C118" s="2" t="s">
        <v>45</v>
      </c>
      <c r="D118" s="2" t="s">
        <v>255</v>
      </c>
      <c r="E118" s="5">
        <f t="shared" si="2"/>
        <v>4143</v>
      </c>
      <c r="F118" s="88">
        <v>46</v>
      </c>
      <c r="G118" s="88">
        <v>49</v>
      </c>
      <c r="H118" s="88">
        <v>48</v>
      </c>
      <c r="I118" s="88">
        <v>63</v>
      </c>
      <c r="J118" s="88">
        <v>64</v>
      </c>
      <c r="K118" s="88">
        <v>56</v>
      </c>
      <c r="L118" s="72">
        <v>92</v>
      </c>
      <c r="M118" s="72">
        <v>89</v>
      </c>
      <c r="N118" s="72">
        <v>81</v>
      </c>
      <c r="O118" s="72">
        <v>79</v>
      </c>
      <c r="P118" s="72">
        <v>77</v>
      </c>
      <c r="Q118" s="72">
        <v>77</v>
      </c>
      <c r="R118" s="72">
        <v>70</v>
      </c>
      <c r="S118" s="72">
        <v>64</v>
      </c>
      <c r="T118" s="72">
        <v>63</v>
      </c>
      <c r="U118" s="72">
        <v>48</v>
      </c>
      <c r="V118" s="72">
        <v>42</v>
      </c>
      <c r="W118" s="72">
        <v>39</v>
      </c>
      <c r="X118" s="72">
        <v>48</v>
      </c>
      <c r="Y118" s="72">
        <v>62</v>
      </c>
      <c r="Z118" s="72">
        <v>495</v>
      </c>
      <c r="AA118" s="72">
        <v>636</v>
      </c>
      <c r="AB118" s="72">
        <v>576</v>
      </c>
      <c r="AC118" s="72">
        <v>412</v>
      </c>
      <c r="AD118" s="72">
        <v>274</v>
      </c>
      <c r="AE118" s="72">
        <v>173</v>
      </c>
      <c r="AF118" s="72">
        <v>127</v>
      </c>
      <c r="AG118" s="72">
        <v>75</v>
      </c>
      <c r="AH118" s="72">
        <v>44</v>
      </c>
      <c r="AI118" s="72">
        <v>31</v>
      </c>
      <c r="AJ118" s="72">
        <v>24</v>
      </c>
      <c r="AK118" s="72">
        <v>13</v>
      </c>
      <c r="AL118" s="72">
        <v>6</v>
      </c>
      <c r="AM118" s="78">
        <v>9</v>
      </c>
      <c r="AN118" s="72">
        <v>54</v>
      </c>
      <c r="AO118" s="79">
        <v>53</v>
      </c>
      <c r="AP118" s="72">
        <v>118</v>
      </c>
      <c r="AQ118" s="80">
        <v>2165</v>
      </c>
      <c r="AR118" s="72">
        <v>170</v>
      </c>
      <c r="AS118" s="72">
        <v>119</v>
      </c>
      <c r="AT118" s="72">
        <v>1238</v>
      </c>
      <c r="AU118" s="80">
        <v>163</v>
      </c>
      <c r="AV118" s="86"/>
      <c r="AW118" s="86"/>
      <c r="AY118" s="5"/>
    </row>
    <row r="119" spans="1:51" x14ac:dyDescent="0.2">
      <c r="A119" s="71" t="s">
        <v>256</v>
      </c>
      <c r="B119" s="2" t="s">
        <v>49</v>
      </c>
      <c r="C119" s="2" t="s">
        <v>45</v>
      </c>
      <c r="D119" s="2" t="s">
        <v>39</v>
      </c>
      <c r="E119" s="5">
        <f t="shared" si="2"/>
        <v>1663</v>
      </c>
      <c r="F119" s="88">
        <v>23</v>
      </c>
      <c r="G119" s="88">
        <v>18</v>
      </c>
      <c r="H119" s="88">
        <v>25</v>
      </c>
      <c r="I119" s="88">
        <v>22</v>
      </c>
      <c r="J119" s="88">
        <v>19</v>
      </c>
      <c r="K119" s="88">
        <v>29</v>
      </c>
      <c r="L119" s="72">
        <v>25</v>
      </c>
      <c r="M119" s="72">
        <v>25</v>
      </c>
      <c r="N119" s="72">
        <v>26</v>
      </c>
      <c r="O119" s="72">
        <v>26</v>
      </c>
      <c r="P119" s="72">
        <v>26</v>
      </c>
      <c r="Q119" s="72">
        <v>30</v>
      </c>
      <c r="R119" s="72">
        <v>31</v>
      </c>
      <c r="S119" s="72">
        <v>28</v>
      </c>
      <c r="T119" s="72">
        <v>34</v>
      </c>
      <c r="U119" s="72">
        <v>27</v>
      </c>
      <c r="V119" s="72">
        <v>27</v>
      </c>
      <c r="W119" s="72">
        <v>26</v>
      </c>
      <c r="X119" s="72">
        <v>26</v>
      </c>
      <c r="Y119" s="72">
        <v>18</v>
      </c>
      <c r="Z119" s="72">
        <v>119</v>
      </c>
      <c r="AA119" s="72">
        <v>136</v>
      </c>
      <c r="AB119" s="72">
        <v>150</v>
      </c>
      <c r="AC119" s="72">
        <v>135</v>
      </c>
      <c r="AD119" s="72">
        <v>103</v>
      </c>
      <c r="AE119" s="72">
        <v>110</v>
      </c>
      <c r="AF119" s="72">
        <v>91</v>
      </c>
      <c r="AG119" s="72">
        <v>83</v>
      </c>
      <c r="AH119" s="72">
        <v>69</v>
      </c>
      <c r="AI119" s="72">
        <v>64</v>
      </c>
      <c r="AJ119" s="72">
        <v>39</v>
      </c>
      <c r="AK119" s="72">
        <v>27</v>
      </c>
      <c r="AL119" s="72">
        <v>26</v>
      </c>
      <c r="AM119" s="78">
        <v>3</v>
      </c>
      <c r="AN119" s="72">
        <v>14</v>
      </c>
      <c r="AO119" s="79">
        <v>19</v>
      </c>
      <c r="AP119" s="72">
        <v>40</v>
      </c>
      <c r="AQ119" s="80">
        <v>857</v>
      </c>
      <c r="AR119" s="72">
        <v>77</v>
      </c>
      <c r="AS119" s="72">
        <v>60</v>
      </c>
      <c r="AT119" s="72">
        <v>371</v>
      </c>
      <c r="AU119" s="80">
        <v>60</v>
      </c>
      <c r="AV119" s="86"/>
      <c r="AW119" s="86"/>
      <c r="AY119" s="5"/>
    </row>
    <row r="120" spans="1:51" x14ac:dyDescent="0.2">
      <c r="A120" s="71" t="s">
        <v>257</v>
      </c>
      <c r="B120" s="2" t="s">
        <v>49</v>
      </c>
      <c r="C120" s="2" t="s">
        <v>45</v>
      </c>
      <c r="D120" s="2" t="s">
        <v>258</v>
      </c>
      <c r="E120" s="5">
        <f t="shared" si="2"/>
        <v>2135</v>
      </c>
      <c r="F120" s="88">
        <v>6</v>
      </c>
      <c r="G120" s="88">
        <v>5</v>
      </c>
      <c r="H120" s="88">
        <v>9</v>
      </c>
      <c r="I120" s="88">
        <v>9</v>
      </c>
      <c r="J120" s="88">
        <v>14</v>
      </c>
      <c r="K120" s="88">
        <v>9</v>
      </c>
      <c r="L120" s="72">
        <v>36</v>
      </c>
      <c r="M120" s="72">
        <v>33</v>
      </c>
      <c r="N120" s="72">
        <v>33</v>
      </c>
      <c r="O120" s="72">
        <v>31</v>
      </c>
      <c r="P120" s="72">
        <v>31</v>
      </c>
      <c r="Q120" s="72">
        <v>30</v>
      </c>
      <c r="R120" s="72">
        <v>27</v>
      </c>
      <c r="S120" s="72">
        <v>27</v>
      </c>
      <c r="T120" s="72">
        <v>35</v>
      </c>
      <c r="U120" s="72">
        <v>29</v>
      </c>
      <c r="V120" s="72">
        <v>30</v>
      </c>
      <c r="W120" s="72">
        <v>31</v>
      </c>
      <c r="X120" s="72">
        <v>32</v>
      </c>
      <c r="Y120" s="72">
        <v>31</v>
      </c>
      <c r="Z120" s="72">
        <v>185</v>
      </c>
      <c r="AA120" s="72">
        <v>233</v>
      </c>
      <c r="AB120" s="72">
        <v>225</v>
      </c>
      <c r="AC120" s="72">
        <v>196</v>
      </c>
      <c r="AD120" s="72">
        <v>108</v>
      </c>
      <c r="AE120" s="72">
        <v>131</v>
      </c>
      <c r="AF120" s="72">
        <v>106</v>
      </c>
      <c r="AG120" s="72">
        <v>115</v>
      </c>
      <c r="AH120" s="72">
        <v>88</v>
      </c>
      <c r="AI120" s="72">
        <v>80</v>
      </c>
      <c r="AJ120" s="72">
        <v>87</v>
      </c>
      <c r="AK120" s="72">
        <v>52</v>
      </c>
      <c r="AL120" s="72">
        <v>41</v>
      </c>
      <c r="AM120" s="78">
        <v>4</v>
      </c>
      <c r="AN120" s="72">
        <v>23</v>
      </c>
      <c r="AO120" s="79">
        <v>22</v>
      </c>
      <c r="AP120" s="72">
        <v>52</v>
      </c>
      <c r="AQ120" s="80">
        <v>1198</v>
      </c>
      <c r="AR120" s="72">
        <v>75</v>
      </c>
      <c r="AS120" s="72">
        <v>79</v>
      </c>
      <c r="AT120" s="72">
        <v>538</v>
      </c>
      <c r="AU120" s="80">
        <v>76</v>
      </c>
      <c r="AV120" s="86"/>
      <c r="AW120" s="86"/>
      <c r="AY120" s="5"/>
    </row>
    <row r="121" spans="1:51" x14ac:dyDescent="0.2">
      <c r="A121" s="71" t="s">
        <v>259</v>
      </c>
      <c r="B121" s="2" t="s">
        <v>49</v>
      </c>
      <c r="C121" s="2" t="s">
        <v>45</v>
      </c>
      <c r="D121" s="2" t="s">
        <v>260</v>
      </c>
      <c r="E121" s="5">
        <f t="shared" si="2"/>
        <v>10139</v>
      </c>
      <c r="F121" s="88">
        <v>103</v>
      </c>
      <c r="G121" s="88">
        <v>88</v>
      </c>
      <c r="H121" s="88">
        <v>101</v>
      </c>
      <c r="I121" s="88">
        <v>98</v>
      </c>
      <c r="J121" s="88">
        <v>93</v>
      </c>
      <c r="K121" s="88">
        <v>93</v>
      </c>
      <c r="L121" s="72">
        <v>158</v>
      </c>
      <c r="M121" s="72">
        <v>164</v>
      </c>
      <c r="N121" s="72">
        <v>166</v>
      </c>
      <c r="O121" s="72">
        <v>165</v>
      </c>
      <c r="P121" s="72">
        <v>184</v>
      </c>
      <c r="Q121" s="72">
        <v>187</v>
      </c>
      <c r="R121" s="72">
        <v>191</v>
      </c>
      <c r="S121" s="72">
        <v>184</v>
      </c>
      <c r="T121" s="72">
        <v>175</v>
      </c>
      <c r="U121" s="72">
        <v>159</v>
      </c>
      <c r="V121" s="72">
        <v>152</v>
      </c>
      <c r="W121" s="72">
        <v>146</v>
      </c>
      <c r="X121" s="72">
        <v>142</v>
      </c>
      <c r="Y121" s="72">
        <v>136</v>
      </c>
      <c r="Z121" s="72">
        <v>683</v>
      </c>
      <c r="AA121" s="72">
        <v>810</v>
      </c>
      <c r="AB121" s="72">
        <v>1006</v>
      </c>
      <c r="AC121" s="72">
        <v>911</v>
      </c>
      <c r="AD121" s="72">
        <v>808</v>
      </c>
      <c r="AE121" s="72">
        <v>794</v>
      </c>
      <c r="AF121" s="72">
        <v>730</v>
      </c>
      <c r="AG121" s="72">
        <v>460</v>
      </c>
      <c r="AH121" s="72">
        <v>378</v>
      </c>
      <c r="AI121" s="72">
        <v>251</v>
      </c>
      <c r="AJ121" s="72">
        <v>186</v>
      </c>
      <c r="AK121" s="72">
        <v>127</v>
      </c>
      <c r="AL121" s="72">
        <v>110</v>
      </c>
      <c r="AM121" s="78">
        <v>16</v>
      </c>
      <c r="AN121" s="72">
        <v>88</v>
      </c>
      <c r="AO121" s="79">
        <v>96</v>
      </c>
      <c r="AP121" s="72">
        <v>202</v>
      </c>
      <c r="AQ121" s="80">
        <v>5306</v>
      </c>
      <c r="AR121" s="72">
        <v>444</v>
      </c>
      <c r="AS121" s="72">
        <v>352</v>
      </c>
      <c r="AT121" s="72">
        <v>2541</v>
      </c>
      <c r="AU121" s="80">
        <v>275</v>
      </c>
      <c r="AV121" s="86"/>
      <c r="AW121" s="86"/>
      <c r="AY121" s="5"/>
    </row>
    <row r="122" spans="1:51" x14ac:dyDescent="0.2">
      <c r="A122" s="71" t="s">
        <v>261</v>
      </c>
      <c r="B122" s="2" t="s">
        <v>49</v>
      </c>
      <c r="C122" s="2" t="s">
        <v>45</v>
      </c>
      <c r="D122" s="2" t="s">
        <v>262</v>
      </c>
      <c r="E122" s="5">
        <f t="shared" si="2"/>
        <v>952</v>
      </c>
      <c r="F122" s="88">
        <v>21</v>
      </c>
      <c r="G122" s="88">
        <v>16</v>
      </c>
      <c r="H122" s="88">
        <v>19</v>
      </c>
      <c r="I122" s="88">
        <v>16</v>
      </c>
      <c r="J122" s="88">
        <v>12</v>
      </c>
      <c r="K122" s="88">
        <v>18</v>
      </c>
      <c r="L122" s="72">
        <v>20</v>
      </c>
      <c r="M122" s="72">
        <v>19</v>
      </c>
      <c r="N122" s="72">
        <v>19</v>
      </c>
      <c r="O122" s="72">
        <v>20</v>
      </c>
      <c r="P122" s="72">
        <v>21</v>
      </c>
      <c r="Q122" s="72">
        <v>21</v>
      </c>
      <c r="R122" s="72">
        <v>21</v>
      </c>
      <c r="S122" s="72">
        <v>21</v>
      </c>
      <c r="T122" s="72">
        <v>16</v>
      </c>
      <c r="U122" s="72">
        <v>17</v>
      </c>
      <c r="V122" s="72">
        <v>20</v>
      </c>
      <c r="W122" s="72">
        <v>20</v>
      </c>
      <c r="X122" s="72">
        <v>19</v>
      </c>
      <c r="Y122" s="72">
        <v>18</v>
      </c>
      <c r="Z122" s="72">
        <v>79</v>
      </c>
      <c r="AA122" s="72">
        <v>78</v>
      </c>
      <c r="AB122" s="72">
        <v>52</v>
      </c>
      <c r="AC122" s="72">
        <v>45</v>
      </c>
      <c r="AD122" s="72">
        <v>68</v>
      </c>
      <c r="AE122" s="72">
        <v>48</v>
      </c>
      <c r="AF122" s="72">
        <v>56</v>
      </c>
      <c r="AG122" s="72">
        <v>35</v>
      </c>
      <c r="AH122" s="72">
        <v>33</v>
      </c>
      <c r="AI122" s="72">
        <v>22</v>
      </c>
      <c r="AJ122" s="72">
        <v>35</v>
      </c>
      <c r="AK122" s="72">
        <v>17</v>
      </c>
      <c r="AL122" s="72">
        <v>10</v>
      </c>
      <c r="AM122" s="78">
        <v>2</v>
      </c>
      <c r="AN122" s="72">
        <v>12</v>
      </c>
      <c r="AO122" s="79">
        <v>15</v>
      </c>
      <c r="AP122" s="72">
        <v>37</v>
      </c>
      <c r="AQ122" s="80">
        <v>502</v>
      </c>
      <c r="AR122" s="72">
        <v>51</v>
      </c>
      <c r="AS122" s="72">
        <v>45</v>
      </c>
      <c r="AT122" s="72">
        <v>182</v>
      </c>
      <c r="AU122" s="80">
        <v>47</v>
      </c>
      <c r="AV122" s="86"/>
      <c r="AW122" s="86"/>
      <c r="AY122" s="5"/>
    </row>
    <row r="123" spans="1:51" x14ac:dyDescent="0.2">
      <c r="A123" s="71" t="s">
        <v>263</v>
      </c>
      <c r="B123" s="2" t="s">
        <v>49</v>
      </c>
      <c r="C123" s="2" t="s">
        <v>45</v>
      </c>
      <c r="D123" s="2" t="s">
        <v>45</v>
      </c>
      <c r="E123" s="5">
        <f t="shared" si="2"/>
        <v>4986</v>
      </c>
      <c r="F123" s="88">
        <v>57</v>
      </c>
      <c r="G123" s="88">
        <v>51</v>
      </c>
      <c r="H123" s="88">
        <v>55</v>
      </c>
      <c r="I123" s="88">
        <v>54</v>
      </c>
      <c r="J123" s="88">
        <v>50</v>
      </c>
      <c r="K123" s="88">
        <v>49</v>
      </c>
      <c r="L123" s="72">
        <v>74</v>
      </c>
      <c r="M123" s="72">
        <v>73</v>
      </c>
      <c r="N123" s="72">
        <v>73</v>
      </c>
      <c r="O123" s="72">
        <v>74</v>
      </c>
      <c r="P123" s="72">
        <v>80</v>
      </c>
      <c r="Q123" s="72">
        <v>84</v>
      </c>
      <c r="R123" s="72">
        <v>82</v>
      </c>
      <c r="S123" s="72">
        <v>80</v>
      </c>
      <c r="T123" s="72">
        <v>70</v>
      </c>
      <c r="U123" s="72">
        <v>65</v>
      </c>
      <c r="V123" s="72">
        <v>57</v>
      </c>
      <c r="W123" s="72">
        <v>55</v>
      </c>
      <c r="X123" s="72">
        <v>62</v>
      </c>
      <c r="Y123" s="72">
        <v>65</v>
      </c>
      <c r="Z123" s="72">
        <v>472</v>
      </c>
      <c r="AA123" s="72">
        <v>723</v>
      </c>
      <c r="AB123" s="72">
        <v>637</v>
      </c>
      <c r="AC123" s="72">
        <v>457</v>
      </c>
      <c r="AD123" s="72">
        <v>399</v>
      </c>
      <c r="AE123" s="72">
        <v>357</v>
      </c>
      <c r="AF123" s="72">
        <v>258</v>
      </c>
      <c r="AG123" s="72">
        <v>171</v>
      </c>
      <c r="AH123" s="72">
        <v>57</v>
      </c>
      <c r="AI123" s="72">
        <v>48</v>
      </c>
      <c r="AJ123" s="72">
        <v>32</v>
      </c>
      <c r="AK123" s="72">
        <v>30</v>
      </c>
      <c r="AL123" s="72">
        <v>35</v>
      </c>
      <c r="AM123" s="78">
        <v>10</v>
      </c>
      <c r="AN123" s="72">
        <v>54</v>
      </c>
      <c r="AO123" s="79">
        <v>62</v>
      </c>
      <c r="AP123" s="72">
        <v>130</v>
      </c>
      <c r="AQ123" s="80">
        <v>2604</v>
      </c>
      <c r="AR123" s="72">
        <v>203</v>
      </c>
      <c r="AS123" s="72">
        <v>154</v>
      </c>
      <c r="AT123" s="72">
        <v>1492</v>
      </c>
      <c r="AU123" s="80">
        <v>178</v>
      </c>
      <c r="AV123" s="86"/>
      <c r="AW123" s="86"/>
      <c r="AY123" s="5"/>
    </row>
    <row r="124" spans="1:51" x14ac:dyDescent="0.2">
      <c r="A124" s="71" t="s">
        <v>264</v>
      </c>
      <c r="B124" s="2" t="s">
        <v>49</v>
      </c>
      <c r="C124" s="2" t="s">
        <v>265</v>
      </c>
      <c r="D124" s="2" t="s">
        <v>265</v>
      </c>
      <c r="E124" s="5">
        <f t="shared" si="2"/>
        <v>23080</v>
      </c>
      <c r="F124" s="88">
        <v>524</v>
      </c>
      <c r="G124" s="88">
        <v>543</v>
      </c>
      <c r="H124" s="88">
        <v>577</v>
      </c>
      <c r="I124" s="88">
        <v>532</v>
      </c>
      <c r="J124" s="88">
        <v>573</v>
      </c>
      <c r="K124" s="88">
        <v>514</v>
      </c>
      <c r="L124" s="72">
        <v>361</v>
      </c>
      <c r="M124" s="72">
        <v>366</v>
      </c>
      <c r="N124" s="72">
        <v>373</v>
      </c>
      <c r="O124" s="72">
        <v>370</v>
      </c>
      <c r="P124" s="72">
        <v>408</v>
      </c>
      <c r="Q124" s="72">
        <v>422</v>
      </c>
      <c r="R124" s="72">
        <v>430</v>
      </c>
      <c r="S124" s="72">
        <v>430</v>
      </c>
      <c r="T124" s="72">
        <v>418</v>
      </c>
      <c r="U124" s="72">
        <v>397</v>
      </c>
      <c r="V124" s="72">
        <v>389</v>
      </c>
      <c r="W124" s="72">
        <v>385</v>
      </c>
      <c r="X124" s="72">
        <v>383</v>
      </c>
      <c r="Y124" s="72">
        <v>377</v>
      </c>
      <c r="Z124" s="72">
        <v>1878</v>
      </c>
      <c r="AA124" s="72">
        <v>1709</v>
      </c>
      <c r="AB124" s="72">
        <v>1784</v>
      </c>
      <c r="AC124" s="72">
        <v>1585</v>
      </c>
      <c r="AD124" s="72">
        <v>1349</v>
      </c>
      <c r="AE124" s="72">
        <v>1190</v>
      </c>
      <c r="AF124" s="72">
        <v>1034</v>
      </c>
      <c r="AG124" s="72">
        <v>927</v>
      </c>
      <c r="AH124" s="72">
        <v>811</v>
      </c>
      <c r="AI124" s="72">
        <v>701</v>
      </c>
      <c r="AJ124" s="72">
        <v>509</v>
      </c>
      <c r="AK124" s="72">
        <v>370</v>
      </c>
      <c r="AL124" s="72">
        <v>461</v>
      </c>
      <c r="AM124" s="78">
        <v>38</v>
      </c>
      <c r="AN124" s="72">
        <v>216</v>
      </c>
      <c r="AO124" s="79">
        <v>231</v>
      </c>
      <c r="AP124" s="72">
        <v>485</v>
      </c>
      <c r="AQ124" s="80">
        <v>10885</v>
      </c>
      <c r="AR124" s="72">
        <v>1031</v>
      </c>
      <c r="AS124" s="72">
        <v>946</v>
      </c>
      <c r="AT124" s="72">
        <v>4575</v>
      </c>
      <c r="AU124" s="80">
        <v>669</v>
      </c>
      <c r="AV124" s="86"/>
      <c r="AW124" s="86"/>
      <c r="AY124" s="5"/>
    </row>
    <row r="125" spans="1:51" x14ac:dyDescent="0.2">
      <c r="A125" s="71" t="s">
        <v>266</v>
      </c>
      <c r="B125" s="2" t="s">
        <v>49</v>
      </c>
      <c r="C125" s="2" t="s">
        <v>265</v>
      </c>
      <c r="D125" s="2" t="s">
        <v>267</v>
      </c>
      <c r="E125" s="5">
        <f t="shared" si="2"/>
        <v>6130</v>
      </c>
      <c r="F125" s="88">
        <v>111</v>
      </c>
      <c r="G125" s="88">
        <v>75</v>
      </c>
      <c r="H125" s="88">
        <v>89</v>
      </c>
      <c r="I125" s="88">
        <v>103</v>
      </c>
      <c r="J125" s="88">
        <v>125</v>
      </c>
      <c r="K125" s="88">
        <v>120</v>
      </c>
      <c r="L125" s="72">
        <v>91</v>
      </c>
      <c r="M125" s="72">
        <v>96</v>
      </c>
      <c r="N125" s="72">
        <v>100</v>
      </c>
      <c r="O125" s="72">
        <v>102</v>
      </c>
      <c r="P125" s="72">
        <v>112</v>
      </c>
      <c r="Q125" s="72">
        <v>115</v>
      </c>
      <c r="R125" s="72">
        <v>121</v>
      </c>
      <c r="S125" s="72">
        <v>117</v>
      </c>
      <c r="T125" s="72">
        <v>113</v>
      </c>
      <c r="U125" s="72">
        <v>105</v>
      </c>
      <c r="V125" s="72">
        <v>101</v>
      </c>
      <c r="W125" s="72">
        <v>96</v>
      </c>
      <c r="X125" s="72">
        <v>94</v>
      </c>
      <c r="Y125" s="72">
        <v>93</v>
      </c>
      <c r="Z125" s="72">
        <v>436</v>
      </c>
      <c r="AA125" s="72">
        <v>345</v>
      </c>
      <c r="AB125" s="72">
        <v>382</v>
      </c>
      <c r="AC125" s="72">
        <v>325</v>
      </c>
      <c r="AD125" s="72">
        <v>367</v>
      </c>
      <c r="AE125" s="72">
        <v>350</v>
      </c>
      <c r="AF125" s="72">
        <v>319</v>
      </c>
      <c r="AG125" s="72">
        <v>334</v>
      </c>
      <c r="AH125" s="72">
        <v>291</v>
      </c>
      <c r="AI125" s="72">
        <v>277</v>
      </c>
      <c r="AJ125" s="72">
        <v>205</v>
      </c>
      <c r="AK125" s="72">
        <v>158</v>
      </c>
      <c r="AL125" s="72">
        <v>262</v>
      </c>
      <c r="AM125" s="78">
        <v>9</v>
      </c>
      <c r="AN125" s="72">
        <v>53</v>
      </c>
      <c r="AO125" s="79">
        <v>56</v>
      </c>
      <c r="AP125" s="72">
        <v>120</v>
      </c>
      <c r="AQ125" s="80">
        <v>3101</v>
      </c>
      <c r="AR125" s="72">
        <v>286</v>
      </c>
      <c r="AS125" s="72">
        <v>249</v>
      </c>
      <c r="AT125" s="72">
        <v>1094</v>
      </c>
      <c r="AU125" s="80">
        <v>163</v>
      </c>
      <c r="AV125" s="86"/>
      <c r="AW125" s="86"/>
      <c r="AY125" s="5"/>
    </row>
    <row r="126" spans="1:51" x14ac:dyDescent="0.2">
      <c r="A126" s="71" t="s">
        <v>268</v>
      </c>
      <c r="B126" s="2" t="s">
        <v>49</v>
      </c>
      <c r="C126" s="2" t="s">
        <v>265</v>
      </c>
      <c r="D126" s="2" t="s">
        <v>269</v>
      </c>
      <c r="E126" s="5">
        <f t="shared" si="2"/>
        <v>4136</v>
      </c>
      <c r="F126" s="88">
        <v>66</v>
      </c>
      <c r="G126" s="88">
        <v>62</v>
      </c>
      <c r="H126" s="88">
        <v>78</v>
      </c>
      <c r="I126" s="88">
        <v>57</v>
      </c>
      <c r="J126" s="88">
        <v>82</v>
      </c>
      <c r="K126" s="88">
        <v>65</v>
      </c>
      <c r="L126" s="72">
        <v>60</v>
      </c>
      <c r="M126" s="72">
        <v>62</v>
      </c>
      <c r="N126" s="72">
        <v>66</v>
      </c>
      <c r="O126" s="72">
        <v>69</v>
      </c>
      <c r="P126" s="72">
        <v>74</v>
      </c>
      <c r="Q126" s="72">
        <v>77</v>
      </c>
      <c r="R126" s="72">
        <v>77</v>
      </c>
      <c r="S126" s="72">
        <v>80</v>
      </c>
      <c r="T126" s="72">
        <v>77</v>
      </c>
      <c r="U126" s="72">
        <v>73</v>
      </c>
      <c r="V126" s="72">
        <v>72</v>
      </c>
      <c r="W126" s="72">
        <v>70</v>
      </c>
      <c r="X126" s="72">
        <v>67</v>
      </c>
      <c r="Y126" s="72">
        <v>57</v>
      </c>
      <c r="Z126" s="72">
        <v>253</v>
      </c>
      <c r="AA126" s="72">
        <v>228</v>
      </c>
      <c r="AB126" s="72">
        <v>258</v>
      </c>
      <c r="AC126" s="72">
        <v>243</v>
      </c>
      <c r="AD126" s="72">
        <v>251</v>
      </c>
      <c r="AE126" s="72">
        <v>227</v>
      </c>
      <c r="AF126" s="72">
        <v>230</v>
      </c>
      <c r="AG126" s="72">
        <v>213</v>
      </c>
      <c r="AH126" s="72">
        <v>211</v>
      </c>
      <c r="AI126" s="72">
        <v>203</v>
      </c>
      <c r="AJ126" s="72">
        <v>154</v>
      </c>
      <c r="AK126" s="72">
        <v>120</v>
      </c>
      <c r="AL126" s="72">
        <v>154</v>
      </c>
      <c r="AM126" s="78">
        <v>6</v>
      </c>
      <c r="AN126" s="72">
        <v>34</v>
      </c>
      <c r="AO126" s="79">
        <v>42</v>
      </c>
      <c r="AP126" s="72">
        <v>88</v>
      </c>
      <c r="AQ126" s="80">
        <v>2068</v>
      </c>
      <c r="AR126" s="72">
        <v>185</v>
      </c>
      <c r="AS126" s="72">
        <v>163</v>
      </c>
      <c r="AT126" s="72">
        <v>719</v>
      </c>
      <c r="AU126" s="80">
        <v>120</v>
      </c>
      <c r="AV126" s="86"/>
      <c r="AW126" s="86"/>
      <c r="AY126" s="5"/>
    </row>
    <row r="127" spans="1:51" x14ac:dyDescent="0.2">
      <c r="A127" s="71" t="s">
        <v>270</v>
      </c>
      <c r="B127" s="2" t="s">
        <v>49</v>
      </c>
      <c r="C127" s="2" t="s">
        <v>265</v>
      </c>
      <c r="D127" s="2" t="s">
        <v>271</v>
      </c>
      <c r="E127" s="5">
        <f t="shared" ref="E127:E132" si="3">SUM(F127:AL127)</f>
        <v>4000</v>
      </c>
      <c r="F127" s="88">
        <v>45</v>
      </c>
      <c r="G127" s="88">
        <v>43</v>
      </c>
      <c r="H127" s="88">
        <v>56</v>
      </c>
      <c r="I127" s="88">
        <v>56</v>
      </c>
      <c r="J127" s="88">
        <v>64</v>
      </c>
      <c r="K127" s="88">
        <v>43</v>
      </c>
      <c r="L127" s="72">
        <v>50</v>
      </c>
      <c r="M127" s="72">
        <v>50</v>
      </c>
      <c r="N127" s="72">
        <v>55</v>
      </c>
      <c r="O127" s="72">
        <v>54</v>
      </c>
      <c r="P127" s="72">
        <v>65</v>
      </c>
      <c r="Q127" s="72">
        <v>71</v>
      </c>
      <c r="R127" s="72">
        <v>74</v>
      </c>
      <c r="S127" s="72">
        <v>71</v>
      </c>
      <c r="T127" s="72">
        <v>69</v>
      </c>
      <c r="U127" s="72">
        <v>66</v>
      </c>
      <c r="V127" s="72">
        <v>63</v>
      </c>
      <c r="W127" s="72">
        <v>59</v>
      </c>
      <c r="X127" s="72">
        <v>59</v>
      </c>
      <c r="Y127" s="72">
        <v>53</v>
      </c>
      <c r="Z127" s="72">
        <v>300</v>
      </c>
      <c r="AA127" s="72">
        <v>253</v>
      </c>
      <c r="AB127" s="72">
        <v>300</v>
      </c>
      <c r="AC127" s="72">
        <v>259</v>
      </c>
      <c r="AD127" s="72">
        <v>226</v>
      </c>
      <c r="AE127" s="72">
        <v>191</v>
      </c>
      <c r="AF127" s="72">
        <v>231</v>
      </c>
      <c r="AG127" s="72">
        <v>244</v>
      </c>
      <c r="AH127" s="72">
        <v>194</v>
      </c>
      <c r="AI127" s="72">
        <v>223</v>
      </c>
      <c r="AJ127" s="72">
        <v>154</v>
      </c>
      <c r="AK127" s="72">
        <v>118</v>
      </c>
      <c r="AL127" s="72">
        <v>141</v>
      </c>
      <c r="AM127" s="78">
        <v>7</v>
      </c>
      <c r="AN127" s="72">
        <v>35</v>
      </c>
      <c r="AO127" s="79">
        <v>39</v>
      </c>
      <c r="AP127" s="72">
        <v>86</v>
      </c>
      <c r="AQ127" s="80">
        <v>2058</v>
      </c>
      <c r="AR127" s="72">
        <v>177</v>
      </c>
      <c r="AS127" s="72">
        <v>154</v>
      </c>
      <c r="AT127" s="72">
        <v>751</v>
      </c>
      <c r="AU127" s="80">
        <v>123</v>
      </c>
      <c r="AV127" s="86"/>
      <c r="AW127" s="86"/>
      <c r="AY127" s="5"/>
    </row>
    <row r="128" spans="1:51" x14ac:dyDescent="0.2">
      <c r="A128" s="71" t="s">
        <v>272</v>
      </c>
      <c r="B128" s="2" t="s">
        <v>49</v>
      </c>
      <c r="C128" s="2" t="s">
        <v>265</v>
      </c>
      <c r="D128" s="2" t="s">
        <v>273</v>
      </c>
      <c r="E128" s="5">
        <f t="shared" si="3"/>
        <v>6027</v>
      </c>
      <c r="F128" s="72">
        <v>97</v>
      </c>
      <c r="G128" s="72">
        <v>66</v>
      </c>
      <c r="H128" s="72">
        <v>80</v>
      </c>
      <c r="I128" s="72">
        <v>94</v>
      </c>
      <c r="J128" s="72">
        <v>84</v>
      </c>
      <c r="K128" s="72">
        <v>81</v>
      </c>
      <c r="L128" s="72">
        <v>64</v>
      </c>
      <c r="M128" s="72">
        <v>68</v>
      </c>
      <c r="N128" s="72">
        <v>69</v>
      </c>
      <c r="O128" s="72">
        <v>73</v>
      </c>
      <c r="P128" s="72">
        <v>82</v>
      </c>
      <c r="Q128" s="72">
        <v>93</v>
      </c>
      <c r="R128" s="72">
        <v>98</v>
      </c>
      <c r="S128" s="72">
        <v>97</v>
      </c>
      <c r="T128" s="72">
        <v>87</v>
      </c>
      <c r="U128" s="72">
        <v>85</v>
      </c>
      <c r="V128" s="72">
        <v>81</v>
      </c>
      <c r="W128" s="72">
        <v>82</v>
      </c>
      <c r="X128" s="72">
        <v>83</v>
      </c>
      <c r="Y128" s="72">
        <v>90</v>
      </c>
      <c r="Z128" s="72">
        <v>502</v>
      </c>
      <c r="AA128" s="72">
        <v>548</v>
      </c>
      <c r="AB128" s="72">
        <v>612</v>
      </c>
      <c r="AC128" s="72">
        <v>523</v>
      </c>
      <c r="AD128" s="72">
        <v>445</v>
      </c>
      <c r="AE128" s="72">
        <v>355</v>
      </c>
      <c r="AF128" s="72">
        <v>303</v>
      </c>
      <c r="AG128" s="72">
        <v>248</v>
      </c>
      <c r="AH128" s="72">
        <v>261</v>
      </c>
      <c r="AI128" s="72">
        <v>164</v>
      </c>
      <c r="AJ128" s="72">
        <v>144</v>
      </c>
      <c r="AK128" s="72">
        <v>122</v>
      </c>
      <c r="AL128" s="72">
        <v>146</v>
      </c>
      <c r="AM128" s="78">
        <v>10</v>
      </c>
      <c r="AN128" s="72">
        <v>52</v>
      </c>
      <c r="AO128" s="79">
        <v>64</v>
      </c>
      <c r="AP128" s="72">
        <v>132</v>
      </c>
      <c r="AQ128" s="80">
        <v>3067</v>
      </c>
      <c r="AR128" s="72">
        <v>235</v>
      </c>
      <c r="AS128" s="72">
        <v>213</v>
      </c>
      <c r="AT128" s="72">
        <v>1456</v>
      </c>
      <c r="AU128" s="80">
        <v>174</v>
      </c>
      <c r="AV128" s="86"/>
      <c r="AW128" s="86"/>
      <c r="AY128" s="5"/>
    </row>
    <row r="129" spans="1:51" x14ac:dyDescent="0.2">
      <c r="A129" s="71" t="s">
        <v>274</v>
      </c>
      <c r="B129" s="2" t="s">
        <v>49</v>
      </c>
      <c r="C129" s="2" t="s">
        <v>265</v>
      </c>
      <c r="D129" s="2" t="s">
        <v>350</v>
      </c>
      <c r="E129" s="5">
        <f t="shared" si="3"/>
        <v>2199</v>
      </c>
      <c r="F129" s="72">
        <v>28</v>
      </c>
      <c r="G129" s="72">
        <v>32</v>
      </c>
      <c r="H129" s="72">
        <v>35</v>
      </c>
      <c r="I129" s="72">
        <v>49</v>
      </c>
      <c r="J129" s="72">
        <v>37</v>
      </c>
      <c r="K129" s="72">
        <v>44</v>
      </c>
      <c r="L129" s="72">
        <v>26</v>
      </c>
      <c r="M129" s="72">
        <v>28</v>
      </c>
      <c r="N129" s="72">
        <v>29</v>
      </c>
      <c r="O129" s="72">
        <v>33</v>
      </c>
      <c r="P129" s="72">
        <v>40</v>
      </c>
      <c r="Q129" s="72">
        <v>46</v>
      </c>
      <c r="R129" s="72">
        <v>49</v>
      </c>
      <c r="S129" s="72">
        <v>45</v>
      </c>
      <c r="T129" s="72">
        <v>38</v>
      </c>
      <c r="U129" s="72">
        <v>37</v>
      </c>
      <c r="V129" s="72">
        <v>33</v>
      </c>
      <c r="W129" s="72">
        <v>31</v>
      </c>
      <c r="X129" s="72">
        <v>30</v>
      </c>
      <c r="Y129" s="72">
        <v>23</v>
      </c>
      <c r="Z129" s="72">
        <v>143</v>
      </c>
      <c r="AA129" s="72">
        <v>120</v>
      </c>
      <c r="AB129" s="72">
        <v>131</v>
      </c>
      <c r="AC129" s="72">
        <v>115</v>
      </c>
      <c r="AD129" s="72">
        <v>109</v>
      </c>
      <c r="AE129" s="72">
        <v>131</v>
      </c>
      <c r="AF129" s="72">
        <v>126</v>
      </c>
      <c r="AG129" s="72">
        <v>103</v>
      </c>
      <c r="AH129" s="72">
        <v>119</v>
      </c>
      <c r="AI129" s="72">
        <v>129</v>
      </c>
      <c r="AJ129" s="72">
        <v>103</v>
      </c>
      <c r="AK129" s="72">
        <v>74</v>
      </c>
      <c r="AL129" s="72">
        <v>83</v>
      </c>
      <c r="AM129" s="78">
        <v>5</v>
      </c>
      <c r="AN129" s="72">
        <v>25</v>
      </c>
      <c r="AO129" s="79">
        <v>30</v>
      </c>
      <c r="AP129" s="72">
        <v>63</v>
      </c>
      <c r="AQ129" s="80">
        <v>1113</v>
      </c>
      <c r="AR129" s="72">
        <v>104</v>
      </c>
      <c r="AS129" s="72">
        <v>75</v>
      </c>
      <c r="AT129" s="72">
        <v>376</v>
      </c>
      <c r="AU129" s="80">
        <v>89</v>
      </c>
      <c r="AV129" s="86"/>
      <c r="AW129" s="86"/>
      <c r="AY129" s="5"/>
    </row>
    <row r="130" spans="1:51" x14ac:dyDescent="0.2">
      <c r="A130" s="71" t="s">
        <v>275</v>
      </c>
      <c r="B130" s="2" t="s">
        <v>49</v>
      </c>
      <c r="C130" s="2" t="s">
        <v>265</v>
      </c>
      <c r="D130" s="2" t="s">
        <v>276</v>
      </c>
      <c r="E130" s="5">
        <f t="shared" si="3"/>
        <v>3388</v>
      </c>
      <c r="F130" s="72">
        <v>36</v>
      </c>
      <c r="G130" s="72">
        <v>40</v>
      </c>
      <c r="H130" s="72">
        <v>40</v>
      </c>
      <c r="I130" s="72">
        <v>41</v>
      </c>
      <c r="J130" s="72">
        <v>42</v>
      </c>
      <c r="K130" s="72">
        <v>49</v>
      </c>
      <c r="L130" s="72">
        <v>72</v>
      </c>
      <c r="M130" s="72">
        <v>72</v>
      </c>
      <c r="N130" s="72">
        <v>71</v>
      </c>
      <c r="O130" s="72">
        <v>69</v>
      </c>
      <c r="P130" s="72">
        <v>75</v>
      </c>
      <c r="Q130" s="72">
        <v>76</v>
      </c>
      <c r="R130" s="72">
        <v>73</v>
      </c>
      <c r="S130" s="72">
        <v>73</v>
      </c>
      <c r="T130" s="72">
        <v>67</v>
      </c>
      <c r="U130" s="72">
        <v>60</v>
      </c>
      <c r="V130" s="72">
        <v>57</v>
      </c>
      <c r="W130" s="72">
        <v>54</v>
      </c>
      <c r="X130" s="72">
        <v>52</v>
      </c>
      <c r="Y130" s="72">
        <v>54</v>
      </c>
      <c r="Z130" s="72">
        <v>254</v>
      </c>
      <c r="AA130" s="72">
        <v>256</v>
      </c>
      <c r="AB130" s="72">
        <v>211</v>
      </c>
      <c r="AC130" s="72">
        <v>226</v>
      </c>
      <c r="AD130" s="72">
        <v>174</v>
      </c>
      <c r="AE130" s="72">
        <v>176</v>
      </c>
      <c r="AF130" s="72">
        <v>176</v>
      </c>
      <c r="AG130" s="72">
        <v>170</v>
      </c>
      <c r="AH130" s="72">
        <v>129</v>
      </c>
      <c r="AI130" s="72">
        <v>149</v>
      </c>
      <c r="AJ130" s="72">
        <v>122</v>
      </c>
      <c r="AK130" s="72">
        <v>86</v>
      </c>
      <c r="AL130" s="72">
        <v>86</v>
      </c>
      <c r="AM130" s="78">
        <v>7</v>
      </c>
      <c r="AN130" s="72">
        <v>45</v>
      </c>
      <c r="AO130" s="79">
        <v>43</v>
      </c>
      <c r="AP130" s="72">
        <v>98</v>
      </c>
      <c r="AQ130" s="80">
        <v>1816</v>
      </c>
      <c r="AR130" s="72">
        <v>173</v>
      </c>
      <c r="AS130" s="72">
        <v>139</v>
      </c>
      <c r="AT130" s="72">
        <v>643</v>
      </c>
      <c r="AU130" s="80">
        <v>125</v>
      </c>
      <c r="AV130" s="86"/>
      <c r="AW130" s="86"/>
      <c r="AY130" s="5"/>
    </row>
    <row r="131" spans="1:51" x14ac:dyDescent="0.2">
      <c r="A131" s="71" t="s">
        <v>277</v>
      </c>
      <c r="B131" s="2" t="s">
        <v>49</v>
      </c>
      <c r="C131" s="2" t="s">
        <v>265</v>
      </c>
      <c r="D131" s="2" t="s">
        <v>278</v>
      </c>
      <c r="E131" s="5">
        <f t="shared" si="3"/>
        <v>2194</v>
      </c>
      <c r="F131" s="72">
        <v>45</v>
      </c>
      <c r="G131" s="72">
        <v>47</v>
      </c>
      <c r="H131" s="72">
        <v>43</v>
      </c>
      <c r="I131" s="72">
        <v>38</v>
      </c>
      <c r="J131" s="72">
        <v>33</v>
      </c>
      <c r="K131" s="72">
        <v>53</v>
      </c>
      <c r="L131" s="72">
        <v>27</v>
      </c>
      <c r="M131" s="72">
        <v>30</v>
      </c>
      <c r="N131" s="72">
        <v>31</v>
      </c>
      <c r="O131" s="72">
        <v>28</v>
      </c>
      <c r="P131" s="72">
        <v>33</v>
      </c>
      <c r="Q131" s="72">
        <v>35</v>
      </c>
      <c r="R131" s="72">
        <v>36</v>
      </c>
      <c r="S131" s="72">
        <v>35</v>
      </c>
      <c r="T131" s="72">
        <v>32</v>
      </c>
      <c r="U131" s="72">
        <v>30</v>
      </c>
      <c r="V131" s="72">
        <v>29</v>
      </c>
      <c r="W131" s="72">
        <v>29</v>
      </c>
      <c r="X131" s="72">
        <v>30</v>
      </c>
      <c r="Y131" s="72">
        <v>28</v>
      </c>
      <c r="Z131" s="72">
        <v>162</v>
      </c>
      <c r="AA131" s="72">
        <v>150</v>
      </c>
      <c r="AB131" s="72">
        <v>162</v>
      </c>
      <c r="AC131" s="72">
        <v>119</v>
      </c>
      <c r="AD131" s="72">
        <v>120</v>
      </c>
      <c r="AE131" s="72">
        <v>100</v>
      </c>
      <c r="AF131" s="72">
        <v>122</v>
      </c>
      <c r="AG131" s="72">
        <v>120</v>
      </c>
      <c r="AH131" s="72">
        <v>124</v>
      </c>
      <c r="AI131" s="72">
        <v>91</v>
      </c>
      <c r="AJ131" s="72">
        <v>101</v>
      </c>
      <c r="AK131" s="72">
        <v>50</v>
      </c>
      <c r="AL131" s="72">
        <v>81</v>
      </c>
      <c r="AM131" s="78">
        <v>4</v>
      </c>
      <c r="AN131" s="72">
        <v>20</v>
      </c>
      <c r="AO131" s="79">
        <v>23</v>
      </c>
      <c r="AP131" s="72">
        <v>49</v>
      </c>
      <c r="AQ131" s="80">
        <v>1061</v>
      </c>
      <c r="AR131" s="72">
        <v>85</v>
      </c>
      <c r="AS131" s="72">
        <v>71</v>
      </c>
      <c r="AT131" s="72">
        <v>388</v>
      </c>
      <c r="AU131" s="80">
        <v>71</v>
      </c>
      <c r="AV131" s="86"/>
      <c r="AW131" s="86"/>
      <c r="AY131" s="5"/>
    </row>
    <row r="132" spans="1:51" x14ac:dyDescent="0.2">
      <c r="A132" s="71" t="s">
        <v>279</v>
      </c>
      <c r="B132" s="2" t="s">
        <v>49</v>
      </c>
      <c r="C132" s="2" t="s">
        <v>265</v>
      </c>
      <c r="D132" s="2" t="s">
        <v>280</v>
      </c>
      <c r="E132" s="5">
        <f t="shared" si="3"/>
        <v>3265</v>
      </c>
      <c r="F132" s="72">
        <v>41</v>
      </c>
      <c r="G132" s="72">
        <v>39</v>
      </c>
      <c r="H132" s="72">
        <v>44</v>
      </c>
      <c r="I132" s="72">
        <v>42</v>
      </c>
      <c r="J132" s="72">
        <v>53</v>
      </c>
      <c r="K132" s="72">
        <v>46</v>
      </c>
      <c r="L132" s="72">
        <v>80</v>
      </c>
      <c r="M132" s="72">
        <v>78</v>
      </c>
      <c r="N132" s="72">
        <v>77</v>
      </c>
      <c r="O132" s="72">
        <v>82</v>
      </c>
      <c r="P132" s="72">
        <v>82</v>
      </c>
      <c r="Q132" s="72">
        <v>81</v>
      </c>
      <c r="R132" s="72">
        <v>79</v>
      </c>
      <c r="S132" s="72">
        <v>75</v>
      </c>
      <c r="T132" s="72">
        <v>68</v>
      </c>
      <c r="U132" s="72">
        <v>62</v>
      </c>
      <c r="V132" s="72">
        <v>59</v>
      </c>
      <c r="W132" s="72">
        <v>53</v>
      </c>
      <c r="X132" s="72">
        <v>50</v>
      </c>
      <c r="Y132" s="72">
        <v>51</v>
      </c>
      <c r="Z132" s="72">
        <v>218</v>
      </c>
      <c r="AA132" s="72">
        <v>249</v>
      </c>
      <c r="AB132" s="72">
        <v>229</v>
      </c>
      <c r="AC132" s="72">
        <v>211</v>
      </c>
      <c r="AD132" s="72">
        <v>165</v>
      </c>
      <c r="AE132" s="72">
        <v>168</v>
      </c>
      <c r="AF132" s="72">
        <v>148</v>
      </c>
      <c r="AG132" s="72">
        <v>162</v>
      </c>
      <c r="AH132" s="72">
        <v>149</v>
      </c>
      <c r="AI132" s="72">
        <v>132</v>
      </c>
      <c r="AJ132" s="72">
        <v>78</v>
      </c>
      <c r="AK132" s="72">
        <v>56</v>
      </c>
      <c r="AL132" s="72">
        <v>58</v>
      </c>
      <c r="AM132" s="78">
        <v>8</v>
      </c>
      <c r="AN132" s="72">
        <v>47</v>
      </c>
      <c r="AO132" s="79">
        <v>50</v>
      </c>
      <c r="AP132" s="72">
        <v>112</v>
      </c>
      <c r="AQ132" s="80">
        <v>1791</v>
      </c>
      <c r="AR132" s="72">
        <v>201</v>
      </c>
      <c r="AS132" s="72">
        <v>139</v>
      </c>
      <c r="AT132" s="72">
        <v>607</v>
      </c>
      <c r="AU132" s="80">
        <v>148</v>
      </c>
      <c r="AV132" s="86"/>
      <c r="AW132" s="86"/>
      <c r="AY132" s="5"/>
    </row>
    <row r="133" spans="1:51" x14ac:dyDescent="0.2">
      <c r="A133" s="27" t="s">
        <v>315</v>
      </c>
      <c r="AV133" s="86"/>
      <c r="AW133" s="86"/>
      <c r="AX133" s="86"/>
      <c r="AY133" s="86"/>
    </row>
    <row r="134" spans="1:51" x14ac:dyDescent="0.2">
      <c r="A134" s="28" t="s">
        <v>348</v>
      </c>
      <c r="AV134" s="86"/>
      <c r="AW134" s="86"/>
      <c r="AX134" s="86"/>
      <c r="AY134" s="86"/>
    </row>
    <row r="135" spans="1:51" x14ac:dyDescent="0.2">
      <c r="A135" s="29" t="s">
        <v>316</v>
      </c>
      <c r="AV135" s="86"/>
      <c r="AW135" s="86"/>
      <c r="AX135" s="86"/>
      <c r="AY135" s="86"/>
    </row>
    <row r="136" spans="1:51" x14ac:dyDescent="0.2">
      <c r="A136" s="71" t="s">
        <v>345</v>
      </c>
      <c r="AV136" s="86"/>
      <c r="AW136" s="86"/>
      <c r="AX136" s="86"/>
      <c r="AY136" s="86"/>
    </row>
  </sheetData>
  <mergeCells count="5">
    <mergeCell ref="AM6:AO6"/>
    <mergeCell ref="AP6:AP7"/>
    <mergeCell ref="AQ6:AQ7"/>
    <mergeCell ref="AU6:AU7"/>
    <mergeCell ref="AR6:AT6"/>
  </mergeCells>
  <conditionalFormatting sqref="F9:AU132"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T21"/>
  <sheetViews>
    <sheetView zoomScale="80" zoomScaleNormal="80" workbookViewId="0">
      <pane xSplit="4" ySplit="8" topLeftCell="E9" activePane="bottomRight" state="frozen"/>
      <selection activeCell="D41" sqref="D41"/>
      <selection pane="topRight" activeCell="D41" sqref="D41"/>
      <selection pane="bottomLeft" activeCell="D41" sqref="D41"/>
      <selection pane="bottomRight" activeCell="D41" sqref="D41"/>
    </sheetView>
  </sheetViews>
  <sheetFormatPr baseColWidth="10" defaultColWidth="17.28515625" defaultRowHeight="12.75" x14ac:dyDescent="0.2"/>
  <cols>
    <col min="1" max="1" width="9.7109375" style="2" customWidth="1"/>
    <col min="2" max="2" width="17.28515625" style="2"/>
    <col min="3" max="3" width="22.7109375" style="2" customWidth="1"/>
    <col min="4" max="4" width="12.7109375" style="2" customWidth="1"/>
    <col min="5" max="39" width="10.7109375" style="2" customWidth="1"/>
    <col min="40" max="40" width="11.5703125" style="2" customWidth="1"/>
    <col min="41" max="46" width="12.42578125" style="2" customWidth="1"/>
    <col min="47" max="16384" width="17.28515625" style="2"/>
  </cols>
  <sheetData>
    <row r="4" spans="1:46" ht="20.25" x14ac:dyDescent="0.3">
      <c r="A4" s="30" t="s">
        <v>342</v>
      </c>
    </row>
    <row r="5" spans="1:46" ht="13.5" thickBot="1" x14ac:dyDescent="0.25"/>
    <row r="6" spans="1:46" ht="15.75" customHeight="1" thickBot="1" x14ac:dyDescent="0.25">
      <c r="A6" s="1" t="s">
        <v>341</v>
      </c>
      <c r="C6" s="3"/>
      <c r="E6" s="6" t="s">
        <v>295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9" t="s">
        <v>296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/>
      <c r="AL6" s="91" t="s">
        <v>297</v>
      </c>
      <c r="AM6" s="92"/>
      <c r="AN6" s="93"/>
      <c r="AO6" s="94" t="s">
        <v>298</v>
      </c>
      <c r="AP6" s="96" t="s">
        <v>299</v>
      </c>
      <c r="AQ6" s="99" t="s">
        <v>300</v>
      </c>
      <c r="AR6" s="100"/>
      <c r="AS6" s="101"/>
      <c r="AT6" s="96" t="s">
        <v>301</v>
      </c>
    </row>
    <row r="7" spans="1:46" ht="32.25" customHeight="1" thickBot="1" x14ac:dyDescent="0.25">
      <c r="A7" s="4" t="s">
        <v>0</v>
      </c>
      <c r="B7" s="4" t="s">
        <v>1</v>
      </c>
      <c r="C7" s="4" t="s">
        <v>2</v>
      </c>
      <c r="D7" s="4" t="s">
        <v>4</v>
      </c>
      <c r="E7" s="11" t="s">
        <v>5</v>
      </c>
      <c r="F7" s="12">
        <v>1</v>
      </c>
      <c r="G7" s="13">
        <v>2</v>
      </c>
      <c r="H7" s="13">
        <v>3</v>
      </c>
      <c r="I7" s="14">
        <v>4</v>
      </c>
      <c r="J7" s="13">
        <v>5</v>
      </c>
      <c r="K7" s="13">
        <v>6</v>
      </c>
      <c r="L7" s="12">
        <v>7</v>
      </c>
      <c r="M7" s="13">
        <v>8</v>
      </c>
      <c r="N7" s="14">
        <v>9</v>
      </c>
      <c r="O7" s="13">
        <v>10</v>
      </c>
      <c r="P7" s="12">
        <v>11</v>
      </c>
      <c r="Q7" s="13">
        <v>12</v>
      </c>
      <c r="R7" s="13">
        <v>13</v>
      </c>
      <c r="S7" s="14">
        <v>14</v>
      </c>
      <c r="T7" s="13">
        <v>15</v>
      </c>
      <c r="U7" s="12">
        <v>16</v>
      </c>
      <c r="V7" s="13">
        <v>17</v>
      </c>
      <c r="W7" s="13">
        <v>18</v>
      </c>
      <c r="X7" s="14">
        <v>19</v>
      </c>
      <c r="Y7" s="15" t="s">
        <v>6</v>
      </c>
      <c r="Z7" s="16" t="s">
        <v>7</v>
      </c>
      <c r="AA7" s="15" t="s">
        <v>8</v>
      </c>
      <c r="AB7" s="16" t="s">
        <v>9</v>
      </c>
      <c r="AC7" s="15" t="s">
        <v>10</v>
      </c>
      <c r="AD7" s="16" t="s">
        <v>11</v>
      </c>
      <c r="AE7" s="15" t="s">
        <v>12</v>
      </c>
      <c r="AF7" s="16" t="s">
        <v>13</v>
      </c>
      <c r="AG7" s="15" t="s">
        <v>14</v>
      </c>
      <c r="AH7" s="16" t="s">
        <v>15</v>
      </c>
      <c r="AI7" s="15" t="s">
        <v>16</v>
      </c>
      <c r="AJ7" s="16" t="s">
        <v>17</v>
      </c>
      <c r="AK7" s="15" t="s">
        <v>18</v>
      </c>
      <c r="AL7" s="17" t="s">
        <v>19</v>
      </c>
      <c r="AM7" s="18" t="s">
        <v>20</v>
      </c>
      <c r="AN7" s="19" t="s">
        <v>21</v>
      </c>
      <c r="AO7" s="95"/>
      <c r="AP7" s="97"/>
      <c r="AQ7" s="20" t="s">
        <v>302</v>
      </c>
      <c r="AR7" s="21" t="s">
        <v>22</v>
      </c>
      <c r="AS7" s="22" t="s">
        <v>23</v>
      </c>
      <c r="AT7" s="98"/>
    </row>
    <row r="8" spans="1:46" ht="27" customHeight="1" x14ac:dyDescent="0.2">
      <c r="A8" s="23" t="s">
        <v>312</v>
      </c>
      <c r="B8" s="24" t="s">
        <v>294</v>
      </c>
      <c r="C8" s="24" t="s">
        <v>294</v>
      </c>
      <c r="D8" s="73">
        <f t="shared" ref="D8:AT8" si="0">SUM(D9:D17)</f>
        <v>1343022</v>
      </c>
      <c r="E8" s="73">
        <f t="shared" si="0"/>
        <v>22014</v>
      </c>
      <c r="F8" s="73">
        <f t="shared" si="0"/>
        <v>22848</v>
      </c>
      <c r="G8" s="73">
        <f t="shared" si="0"/>
        <v>23186</v>
      </c>
      <c r="H8" s="73">
        <f t="shared" si="0"/>
        <v>23038</v>
      </c>
      <c r="I8" s="73">
        <f t="shared" si="0"/>
        <v>23502</v>
      </c>
      <c r="J8" s="73">
        <f t="shared" si="0"/>
        <v>24039</v>
      </c>
      <c r="K8" s="73">
        <f t="shared" si="0"/>
        <v>25547</v>
      </c>
      <c r="L8" s="73">
        <f t="shared" si="0"/>
        <v>25552</v>
      </c>
      <c r="M8" s="73">
        <f t="shared" si="0"/>
        <v>25543</v>
      </c>
      <c r="N8" s="73">
        <f t="shared" si="0"/>
        <v>24774</v>
      </c>
      <c r="O8" s="73">
        <f t="shared" si="0"/>
        <v>26430</v>
      </c>
      <c r="P8" s="73">
        <f t="shared" si="0"/>
        <v>26434</v>
      </c>
      <c r="Q8" s="73">
        <f t="shared" si="0"/>
        <v>26330</v>
      </c>
      <c r="R8" s="73">
        <f t="shared" si="0"/>
        <v>26049</v>
      </c>
      <c r="S8" s="73">
        <f t="shared" si="0"/>
        <v>25293</v>
      </c>
      <c r="T8" s="73">
        <f t="shared" si="0"/>
        <v>24027</v>
      </c>
      <c r="U8" s="73">
        <f t="shared" si="0"/>
        <v>23672</v>
      </c>
      <c r="V8" s="73">
        <f t="shared" si="0"/>
        <v>23357</v>
      </c>
      <c r="W8" s="73">
        <f t="shared" si="0"/>
        <v>23121</v>
      </c>
      <c r="X8" s="73">
        <f t="shared" si="0"/>
        <v>22488</v>
      </c>
      <c r="Y8" s="73">
        <f t="shared" si="0"/>
        <v>113276</v>
      </c>
      <c r="Z8" s="73">
        <f t="shared" si="0"/>
        <v>114003</v>
      </c>
      <c r="AA8" s="73">
        <f t="shared" si="0"/>
        <v>111558</v>
      </c>
      <c r="AB8" s="73">
        <f t="shared" si="0"/>
        <v>96357</v>
      </c>
      <c r="AC8" s="73">
        <f t="shared" si="0"/>
        <v>80831</v>
      </c>
      <c r="AD8" s="73">
        <f t="shared" si="0"/>
        <v>72505</v>
      </c>
      <c r="AE8" s="73">
        <f t="shared" si="0"/>
        <v>63337</v>
      </c>
      <c r="AF8" s="73">
        <f t="shared" si="0"/>
        <v>54081</v>
      </c>
      <c r="AG8" s="73">
        <f t="shared" si="0"/>
        <v>45144</v>
      </c>
      <c r="AH8" s="73">
        <f t="shared" si="0"/>
        <v>37130</v>
      </c>
      <c r="AI8" s="73">
        <f t="shared" si="0"/>
        <v>27111</v>
      </c>
      <c r="AJ8" s="73">
        <f t="shared" si="0"/>
        <v>18979</v>
      </c>
      <c r="AK8" s="73">
        <f t="shared" si="0"/>
        <v>21466</v>
      </c>
      <c r="AL8" s="73">
        <f t="shared" si="0"/>
        <v>2264</v>
      </c>
      <c r="AM8" s="73">
        <f t="shared" si="0"/>
        <v>13499</v>
      </c>
      <c r="AN8" s="73">
        <f t="shared" si="0"/>
        <v>12932</v>
      </c>
      <c r="AO8" s="73">
        <f t="shared" si="0"/>
        <v>28973</v>
      </c>
      <c r="AP8" s="73">
        <f t="shared" si="0"/>
        <v>682973</v>
      </c>
      <c r="AQ8" s="73">
        <f t="shared" si="0"/>
        <v>64095</v>
      </c>
      <c r="AR8" s="73">
        <f t="shared" si="0"/>
        <v>57887</v>
      </c>
      <c r="AS8" s="73">
        <f t="shared" si="0"/>
        <v>290847</v>
      </c>
      <c r="AT8" s="73">
        <f t="shared" si="0"/>
        <v>39597</v>
      </c>
    </row>
    <row r="9" spans="1:46" x14ac:dyDescent="0.2">
      <c r="A9" s="2" t="s">
        <v>303</v>
      </c>
      <c r="B9" s="2" t="s">
        <v>49</v>
      </c>
      <c r="C9" s="2" t="s">
        <v>50</v>
      </c>
      <c r="D9" s="2">
        <f t="shared" ref="D9:D17" si="1">SUM(E9:AK9)</f>
        <v>516628</v>
      </c>
      <c r="E9" s="2">
        <v>9282</v>
      </c>
      <c r="F9" s="2">
        <v>9961</v>
      </c>
      <c r="G9" s="2">
        <v>10065</v>
      </c>
      <c r="H9" s="2">
        <v>10272</v>
      </c>
      <c r="I9" s="2">
        <v>10200</v>
      </c>
      <c r="J9" s="2">
        <v>10010</v>
      </c>
      <c r="K9" s="2">
        <v>8360</v>
      </c>
      <c r="L9" s="2">
        <v>8410</v>
      </c>
      <c r="M9" s="2">
        <v>8477</v>
      </c>
      <c r="N9" s="2">
        <v>8252</v>
      </c>
      <c r="O9" s="2">
        <v>8942</v>
      </c>
      <c r="P9" s="2">
        <v>9035</v>
      </c>
      <c r="Q9" s="2">
        <v>9123</v>
      </c>
      <c r="R9" s="2">
        <v>9207</v>
      </c>
      <c r="S9" s="2">
        <v>9026</v>
      </c>
      <c r="T9" s="2">
        <v>8764</v>
      </c>
      <c r="U9" s="2">
        <v>8776</v>
      </c>
      <c r="V9" s="2">
        <v>8793</v>
      </c>
      <c r="W9" s="2">
        <v>8792</v>
      </c>
      <c r="X9" s="2">
        <v>8610</v>
      </c>
      <c r="Y9" s="2">
        <v>43676</v>
      </c>
      <c r="Z9" s="2">
        <v>42606</v>
      </c>
      <c r="AA9" s="2">
        <v>42909</v>
      </c>
      <c r="AB9" s="2">
        <v>35728</v>
      </c>
      <c r="AC9" s="2">
        <v>30364</v>
      </c>
      <c r="AD9" s="2">
        <v>28049</v>
      </c>
      <c r="AE9" s="2">
        <v>25986</v>
      </c>
      <c r="AF9" s="2">
        <v>22767</v>
      </c>
      <c r="AG9" s="2">
        <v>18709</v>
      </c>
      <c r="AH9" s="2">
        <v>15528</v>
      </c>
      <c r="AI9" s="2">
        <v>11072</v>
      </c>
      <c r="AJ9" s="2">
        <v>7772</v>
      </c>
      <c r="AK9" s="2">
        <v>9105</v>
      </c>
      <c r="AL9" s="2">
        <v>769</v>
      </c>
      <c r="AM9" s="2">
        <v>4427</v>
      </c>
      <c r="AN9" s="2">
        <v>4453</v>
      </c>
      <c r="AO9" s="2">
        <v>9662</v>
      </c>
      <c r="AP9" s="5">
        <v>256683</v>
      </c>
      <c r="AQ9" s="2">
        <v>21996</v>
      </c>
      <c r="AR9" s="2">
        <v>21520</v>
      </c>
      <c r="AS9" s="2">
        <v>111147</v>
      </c>
      <c r="AT9" s="2">
        <v>13216</v>
      </c>
    </row>
    <row r="10" spans="1:46" x14ac:dyDescent="0.2">
      <c r="A10" s="2" t="s">
        <v>304</v>
      </c>
      <c r="B10" s="2" t="s">
        <v>49</v>
      </c>
      <c r="C10" s="2" t="s">
        <v>37</v>
      </c>
      <c r="D10" s="2">
        <f t="shared" si="1"/>
        <v>56974</v>
      </c>
      <c r="E10" s="2">
        <v>962</v>
      </c>
      <c r="F10" s="2">
        <v>1004</v>
      </c>
      <c r="G10" s="2">
        <v>1015</v>
      </c>
      <c r="H10" s="2">
        <v>1012</v>
      </c>
      <c r="I10" s="2">
        <v>1065</v>
      </c>
      <c r="J10" s="2">
        <v>1113</v>
      </c>
      <c r="K10" s="2">
        <v>1066</v>
      </c>
      <c r="L10" s="2">
        <v>1078</v>
      </c>
      <c r="M10" s="2">
        <v>1086</v>
      </c>
      <c r="N10" s="2">
        <v>1068</v>
      </c>
      <c r="O10" s="2">
        <v>1144</v>
      </c>
      <c r="P10" s="2">
        <v>1155</v>
      </c>
      <c r="Q10" s="2">
        <v>1159</v>
      </c>
      <c r="R10" s="2">
        <v>1116</v>
      </c>
      <c r="S10" s="2">
        <v>1073</v>
      </c>
      <c r="T10" s="2">
        <v>982</v>
      </c>
      <c r="U10" s="2">
        <v>948</v>
      </c>
      <c r="V10" s="2">
        <v>911</v>
      </c>
      <c r="W10" s="2">
        <v>879</v>
      </c>
      <c r="X10" s="2">
        <v>836</v>
      </c>
      <c r="Y10" s="2">
        <v>4006</v>
      </c>
      <c r="Z10" s="2">
        <v>4066</v>
      </c>
      <c r="AA10" s="2">
        <v>4292</v>
      </c>
      <c r="AB10" s="2">
        <v>3818</v>
      </c>
      <c r="AC10" s="2">
        <v>3194</v>
      </c>
      <c r="AD10" s="2">
        <v>2869</v>
      </c>
      <c r="AE10" s="2">
        <v>2728</v>
      </c>
      <c r="AF10" s="2">
        <v>2450</v>
      </c>
      <c r="AG10" s="2">
        <v>2372</v>
      </c>
      <c r="AH10" s="2">
        <v>2091</v>
      </c>
      <c r="AI10" s="2">
        <v>1629</v>
      </c>
      <c r="AJ10" s="2">
        <v>1263</v>
      </c>
      <c r="AK10" s="2">
        <v>1524</v>
      </c>
      <c r="AL10" s="2">
        <v>109</v>
      </c>
      <c r="AM10" s="2">
        <v>562</v>
      </c>
      <c r="AN10" s="2">
        <v>553</v>
      </c>
      <c r="AO10" s="2">
        <v>1272</v>
      </c>
      <c r="AP10" s="5">
        <v>28815</v>
      </c>
      <c r="AQ10" s="2">
        <v>2834</v>
      </c>
      <c r="AR10" s="2">
        <v>2244</v>
      </c>
      <c r="AS10" s="2">
        <v>10831</v>
      </c>
      <c r="AT10" s="2">
        <v>1754</v>
      </c>
    </row>
    <row r="11" spans="1:46" x14ac:dyDescent="0.2">
      <c r="A11" s="2" t="s">
        <v>305</v>
      </c>
      <c r="B11" s="2" t="s">
        <v>49</v>
      </c>
      <c r="C11" s="2" t="s">
        <v>129</v>
      </c>
      <c r="D11" s="2">
        <f t="shared" si="1"/>
        <v>196670</v>
      </c>
      <c r="E11" s="2">
        <v>2962</v>
      </c>
      <c r="F11" s="2">
        <v>3011</v>
      </c>
      <c r="G11" s="2">
        <v>2923</v>
      </c>
      <c r="H11" s="2">
        <v>2809</v>
      </c>
      <c r="I11" s="2">
        <v>3052</v>
      </c>
      <c r="J11" s="2">
        <v>3284</v>
      </c>
      <c r="K11" s="2">
        <v>4549</v>
      </c>
      <c r="L11" s="2">
        <v>4526</v>
      </c>
      <c r="M11" s="2">
        <v>4469</v>
      </c>
      <c r="N11" s="2">
        <v>4250</v>
      </c>
      <c r="O11" s="2">
        <v>4441</v>
      </c>
      <c r="P11" s="2">
        <v>4316</v>
      </c>
      <c r="Q11" s="2">
        <v>4196</v>
      </c>
      <c r="R11" s="2">
        <v>4110</v>
      </c>
      <c r="S11" s="2">
        <v>3981</v>
      </c>
      <c r="T11" s="2">
        <v>3756</v>
      </c>
      <c r="U11" s="2">
        <v>3684</v>
      </c>
      <c r="V11" s="2">
        <v>3608</v>
      </c>
      <c r="W11" s="2">
        <v>3531</v>
      </c>
      <c r="X11" s="2">
        <v>3372</v>
      </c>
      <c r="Y11" s="2">
        <v>16762</v>
      </c>
      <c r="Z11" s="2">
        <v>17935</v>
      </c>
      <c r="AA11" s="2">
        <v>17124</v>
      </c>
      <c r="AB11" s="2">
        <v>15090</v>
      </c>
      <c r="AC11" s="2">
        <v>12616</v>
      </c>
      <c r="AD11" s="2">
        <v>10686</v>
      </c>
      <c r="AE11" s="2">
        <v>8425</v>
      </c>
      <c r="AF11" s="2">
        <v>7153</v>
      </c>
      <c r="AG11" s="2">
        <v>5445</v>
      </c>
      <c r="AH11" s="2">
        <v>4290</v>
      </c>
      <c r="AI11" s="2">
        <v>2832</v>
      </c>
      <c r="AJ11" s="2">
        <v>1687</v>
      </c>
      <c r="AK11" s="2">
        <v>1795</v>
      </c>
      <c r="AL11" s="2">
        <v>321</v>
      </c>
      <c r="AM11" s="2">
        <v>1981</v>
      </c>
      <c r="AN11" s="2">
        <v>1844</v>
      </c>
      <c r="AO11" s="2">
        <v>4130</v>
      </c>
      <c r="AP11" s="5">
        <v>101519</v>
      </c>
      <c r="AQ11" s="2">
        <v>10368</v>
      </c>
      <c r="AR11" s="2">
        <v>8932</v>
      </c>
      <c r="AS11" s="2">
        <v>44200</v>
      </c>
      <c r="AT11" s="2">
        <v>5633</v>
      </c>
    </row>
    <row r="12" spans="1:46" x14ac:dyDescent="0.2">
      <c r="A12" s="2" t="s">
        <v>306</v>
      </c>
      <c r="B12" s="2" t="s">
        <v>49</v>
      </c>
      <c r="C12" s="2" t="s">
        <v>141</v>
      </c>
      <c r="D12" s="2">
        <f t="shared" si="1"/>
        <v>84128</v>
      </c>
      <c r="E12" s="2">
        <v>1203</v>
      </c>
      <c r="F12" s="2">
        <v>1247</v>
      </c>
      <c r="G12" s="2">
        <v>1281</v>
      </c>
      <c r="H12" s="2">
        <v>1265</v>
      </c>
      <c r="I12" s="2">
        <v>1362</v>
      </c>
      <c r="J12" s="2">
        <v>1397</v>
      </c>
      <c r="K12" s="2">
        <v>1460</v>
      </c>
      <c r="L12" s="2">
        <v>1489</v>
      </c>
      <c r="M12" s="2">
        <v>1527</v>
      </c>
      <c r="N12" s="2">
        <v>1539</v>
      </c>
      <c r="O12" s="2">
        <v>1652</v>
      </c>
      <c r="P12" s="2">
        <v>1705</v>
      </c>
      <c r="Q12" s="2">
        <v>1711</v>
      </c>
      <c r="R12" s="2">
        <v>1666</v>
      </c>
      <c r="S12" s="2">
        <v>1606</v>
      </c>
      <c r="T12" s="2">
        <v>1468</v>
      </c>
      <c r="U12" s="2">
        <v>1410</v>
      </c>
      <c r="V12" s="2">
        <v>1346</v>
      </c>
      <c r="W12" s="2">
        <v>1298</v>
      </c>
      <c r="X12" s="2">
        <v>1236</v>
      </c>
      <c r="Y12" s="2">
        <v>5743</v>
      </c>
      <c r="Z12" s="2">
        <v>5794</v>
      </c>
      <c r="AA12" s="2">
        <v>5840</v>
      </c>
      <c r="AB12" s="2">
        <v>5462</v>
      </c>
      <c r="AC12" s="2">
        <v>4870</v>
      </c>
      <c r="AD12" s="2">
        <v>4592</v>
      </c>
      <c r="AE12" s="2">
        <v>4405</v>
      </c>
      <c r="AF12" s="2">
        <v>3969</v>
      </c>
      <c r="AG12" s="2">
        <v>3672</v>
      </c>
      <c r="AH12" s="2">
        <v>3366</v>
      </c>
      <c r="AI12" s="2">
        <v>2842</v>
      </c>
      <c r="AJ12" s="2">
        <v>2167</v>
      </c>
      <c r="AK12" s="2">
        <v>2538</v>
      </c>
      <c r="AL12" s="2">
        <v>126</v>
      </c>
      <c r="AM12" s="2">
        <v>796</v>
      </c>
      <c r="AN12" s="2">
        <v>754</v>
      </c>
      <c r="AO12" s="2">
        <v>1847</v>
      </c>
      <c r="AP12" s="5">
        <v>42961</v>
      </c>
      <c r="AQ12" s="2">
        <v>4115</v>
      </c>
      <c r="AR12" s="2">
        <v>3316</v>
      </c>
      <c r="AS12" s="2">
        <v>15804</v>
      </c>
      <c r="AT12" s="2">
        <v>2505</v>
      </c>
    </row>
    <row r="13" spans="1:46" x14ac:dyDescent="0.2">
      <c r="A13" s="2" t="s">
        <v>307</v>
      </c>
      <c r="B13" s="2" t="s">
        <v>49</v>
      </c>
      <c r="C13" s="2" t="s">
        <v>49</v>
      </c>
      <c r="D13" s="2">
        <f t="shared" si="1"/>
        <v>25930</v>
      </c>
      <c r="E13" s="2">
        <v>356</v>
      </c>
      <c r="F13" s="2">
        <v>384</v>
      </c>
      <c r="G13" s="2">
        <v>393</v>
      </c>
      <c r="H13" s="2">
        <v>431</v>
      </c>
      <c r="I13" s="2">
        <v>446</v>
      </c>
      <c r="J13" s="2">
        <v>440</v>
      </c>
      <c r="K13" s="2">
        <v>421</v>
      </c>
      <c r="L13" s="2">
        <v>437</v>
      </c>
      <c r="M13" s="2">
        <v>458</v>
      </c>
      <c r="N13" s="2">
        <v>454</v>
      </c>
      <c r="O13" s="2">
        <v>509</v>
      </c>
      <c r="P13" s="2">
        <v>528</v>
      </c>
      <c r="Q13" s="2">
        <v>541</v>
      </c>
      <c r="R13" s="2">
        <v>531</v>
      </c>
      <c r="S13" s="2">
        <v>510</v>
      </c>
      <c r="T13" s="2">
        <v>472</v>
      </c>
      <c r="U13" s="2">
        <v>451</v>
      </c>
      <c r="V13" s="2">
        <v>434</v>
      </c>
      <c r="W13" s="2">
        <v>413</v>
      </c>
      <c r="X13" s="2">
        <v>380</v>
      </c>
      <c r="Y13" s="2">
        <v>1764</v>
      </c>
      <c r="Z13" s="2">
        <v>1755</v>
      </c>
      <c r="AA13" s="2">
        <v>1769</v>
      </c>
      <c r="AB13" s="2">
        <v>1731</v>
      </c>
      <c r="AC13" s="2">
        <v>1597</v>
      </c>
      <c r="AD13" s="2">
        <v>1527</v>
      </c>
      <c r="AE13" s="2">
        <v>1396</v>
      </c>
      <c r="AF13" s="2">
        <v>1145</v>
      </c>
      <c r="AG13" s="2">
        <v>1079</v>
      </c>
      <c r="AH13" s="2">
        <v>1029</v>
      </c>
      <c r="AI13" s="2">
        <v>927</v>
      </c>
      <c r="AJ13" s="2">
        <v>619</v>
      </c>
      <c r="AK13" s="2">
        <v>603</v>
      </c>
      <c r="AL13" s="2">
        <v>38</v>
      </c>
      <c r="AM13" s="2">
        <v>211</v>
      </c>
      <c r="AN13" s="2">
        <v>196</v>
      </c>
      <c r="AO13" s="2">
        <v>457</v>
      </c>
      <c r="AP13" s="5">
        <v>13060</v>
      </c>
      <c r="AQ13" s="2">
        <v>1316</v>
      </c>
      <c r="AR13" s="2">
        <v>1053</v>
      </c>
      <c r="AS13" s="2">
        <v>4979</v>
      </c>
      <c r="AT13" s="2">
        <v>628</v>
      </c>
    </row>
    <row r="14" spans="1:46" x14ac:dyDescent="0.2">
      <c r="A14" s="2" t="s">
        <v>308</v>
      </c>
      <c r="B14" s="2" t="s">
        <v>49</v>
      </c>
      <c r="C14" s="2" t="s">
        <v>214</v>
      </c>
      <c r="D14" s="2">
        <f t="shared" si="1"/>
        <v>258997</v>
      </c>
      <c r="E14" s="2">
        <v>4465</v>
      </c>
      <c r="F14" s="2">
        <v>4389</v>
      </c>
      <c r="G14" s="2">
        <v>4456</v>
      </c>
      <c r="H14" s="2">
        <v>4167</v>
      </c>
      <c r="I14" s="2">
        <v>4203</v>
      </c>
      <c r="J14" s="2">
        <v>4610</v>
      </c>
      <c r="K14" s="2">
        <v>6420</v>
      </c>
      <c r="L14" s="2">
        <v>6294</v>
      </c>
      <c r="M14" s="2">
        <v>6157</v>
      </c>
      <c r="N14" s="2">
        <v>5853</v>
      </c>
      <c r="O14" s="2">
        <v>6104</v>
      </c>
      <c r="P14" s="2">
        <v>5963</v>
      </c>
      <c r="Q14" s="2">
        <v>5828</v>
      </c>
      <c r="R14" s="2">
        <v>5693</v>
      </c>
      <c r="S14" s="2">
        <v>5496</v>
      </c>
      <c r="T14" s="2">
        <v>5187</v>
      </c>
      <c r="U14" s="2">
        <v>5076</v>
      </c>
      <c r="V14" s="2">
        <v>5011</v>
      </c>
      <c r="W14" s="2">
        <v>5014</v>
      </c>
      <c r="X14" s="2">
        <v>4970</v>
      </c>
      <c r="Y14" s="2">
        <v>25986</v>
      </c>
      <c r="Z14" s="2">
        <v>25648</v>
      </c>
      <c r="AA14" s="2">
        <v>22600</v>
      </c>
      <c r="AB14" s="2">
        <v>19109</v>
      </c>
      <c r="AC14" s="2">
        <v>15117</v>
      </c>
      <c r="AD14" s="2">
        <v>12908</v>
      </c>
      <c r="AE14" s="2">
        <v>9575</v>
      </c>
      <c r="AF14" s="2">
        <v>7490</v>
      </c>
      <c r="AG14" s="2">
        <v>5740</v>
      </c>
      <c r="AH14" s="2">
        <v>3924</v>
      </c>
      <c r="AI14" s="2">
        <v>2493</v>
      </c>
      <c r="AJ14" s="2">
        <v>1566</v>
      </c>
      <c r="AK14" s="2">
        <v>1485</v>
      </c>
      <c r="AL14" s="2">
        <v>580</v>
      </c>
      <c r="AM14" s="2">
        <v>3694</v>
      </c>
      <c r="AN14" s="2">
        <v>3225</v>
      </c>
      <c r="AO14" s="2">
        <v>7447</v>
      </c>
      <c r="AP14" s="5">
        <v>136076</v>
      </c>
      <c r="AQ14" s="2">
        <v>14424</v>
      </c>
      <c r="AR14" s="2">
        <v>12744</v>
      </c>
      <c r="AS14" s="2">
        <v>60000</v>
      </c>
      <c r="AT14" s="2">
        <v>10166</v>
      </c>
    </row>
    <row r="15" spans="1:46" x14ac:dyDescent="0.2">
      <c r="A15" s="2" t="s">
        <v>309</v>
      </c>
      <c r="B15" s="2" t="s">
        <v>49</v>
      </c>
      <c r="C15" s="2" t="s">
        <v>232</v>
      </c>
      <c r="D15" s="2">
        <f t="shared" si="1"/>
        <v>108191</v>
      </c>
      <c r="E15" s="2">
        <v>1331</v>
      </c>
      <c r="F15" s="2">
        <v>1451</v>
      </c>
      <c r="G15" s="2">
        <v>1522</v>
      </c>
      <c r="H15" s="2">
        <v>1568</v>
      </c>
      <c r="I15" s="2">
        <v>1552</v>
      </c>
      <c r="J15" s="2">
        <v>1621</v>
      </c>
      <c r="K15" s="2">
        <v>1737</v>
      </c>
      <c r="L15" s="2">
        <v>1763</v>
      </c>
      <c r="M15" s="2">
        <v>1794</v>
      </c>
      <c r="N15" s="2">
        <v>1781</v>
      </c>
      <c r="O15" s="2">
        <v>1921</v>
      </c>
      <c r="P15" s="2">
        <v>1955</v>
      </c>
      <c r="Q15" s="2">
        <v>1983</v>
      </c>
      <c r="R15" s="2">
        <v>1984</v>
      </c>
      <c r="S15" s="2">
        <v>1949</v>
      </c>
      <c r="T15" s="2">
        <v>1869</v>
      </c>
      <c r="U15" s="2">
        <v>1859</v>
      </c>
      <c r="V15" s="2">
        <v>1834</v>
      </c>
      <c r="W15" s="2">
        <v>1787</v>
      </c>
      <c r="X15" s="2">
        <v>1690</v>
      </c>
      <c r="Y15" s="2">
        <v>8013</v>
      </c>
      <c r="Z15" s="2">
        <v>8360</v>
      </c>
      <c r="AA15" s="2">
        <v>8669</v>
      </c>
      <c r="AB15" s="2">
        <v>8170</v>
      </c>
      <c r="AC15" s="2">
        <v>6715</v>
      </c>
      <c r="AD15" s="2">
        <v>6221</v>
      </c>
      <c r="AE15" s="2">
        <v>5806</v>
      </c>
      <c r="AF15" s="2">
        <v>4890</v>
      </c>
      <c r="AG15" s="2">
        <v>4547</v>
      </c>
      <c r="AH15" s="2">
        <v>3928</v>
      </c>
      <c r="AI15" s="2">
        <v>3049</v>
      </c>
      <c r="AJ15" s="2">
        <v>2304</v>
      </c>
      <c r="AK15" s="2">
        <v>2568</v>
      </c>
      <c r="AL15" s="2">
        <v>157</v>
      </c>
      <c r="AM15" s="2">
        <v>908</v>
      </c>
      <c r="AN15" s="2">
        <v>904</v>
      </c>
      <c r="AO15" s="2">
        <v>1998</v>
      </c>
      <c r="AP15" s="5">
        <v>55694</v>
      </c>
      <c r="AQ15" s="2">
        <v>4742</v>
      </c>
      <c r="AR15" s="2">
        <v>4510</v>
      </c>
      <c r="AS15" s="2">
        <v>23043</v>
      </c>
      <c r="AT15" s="2">
        <v>2741</v>
      </c>
    </row>
    <row r="16" spans="1:46" x14ac:dyDescent="0.2">
      <c r="A16" s="2" t="s">
        <v>310</v>
      </c>
      <c r="B16" s="2" t="s">
        <v>49</v>
      </c>
      <c r="C16" s="2" t="s">
        <v>45</v>
      </c>
      <c r="D16" s="2">
        <f t="shared" si="1"/>
        <v>41085</v>
      </c>
      <c r="E16" s="2">
        <v>460</v>
      </c>
      <c r="F16" s="2">
        <v>454</v>
      </c>
      <c r="G16" s="2">
        <v>489</v>
      </c>
      <c r="H16" s="2">
        <v>502</v>
      </c>
      <c r="I16" s="2">
        <v>529</v>
      </c>
      <c r="J16" s="2">
        <v>549</v>
      </c>
      <c r="K16" s="2">
        <v>703</v>
      </c>
      <c r="L16" s="2">
        <v>705</v>
      </c>
      <c r="M16" s="2">
        <v>704</v>
      </c>
      <c r="N16" s="2">
        <v>697</v>
      </c>
      <c r="O16" s="2">
        <v>746</v>
      </c>
      <c r="P16" s="2">
        <v>761</v>
      </c>
      <c r="Q16" s="2">
        <v>752</v>
      </c>
      <c r="R16" s="2">
        <v>719</v>
      </c>
      <c r="S16" s="2">
        <v>683</v>
      </c>
      <c r="T16" s="2">
        <v>614</v>
      </c>
      <c r="U16" s="2">
        <v>584</v>
      </c>
      <c r="V16" s="2">
        <v>561</v>
      </c>
      <c r="W16" s="2">
        <v>559</v>
      </c>
      <c r="X16" s="2">
        <v>568</v>
      </c>
      <c r="Y16" s="2">
        <v>3180</v>
      </c>
      <c r="Z16" s="2">
        <v>3981</v>
      </c>
      <c r="AA16" s="2">
        <v>4286</v>
      </c>
      <c r="AB16" s="2">
        <v>3643</v>
      </c>
      <c r="AC16" s="2">
        <v>3152</v>
      </c>
      <c r="AD16" s="2">
        <v>2765</v>
      </c>
      <c r="AE16" s="2">
        <v>2327</v>
      </c>
      <c r="AF16" s="2">
        <v>1696</v>
      </c>
      <c r="AG16" s="2">
        <v>1291</v>
      </c>
      <c r="AH16" s="2">
        <v>905</v>
      </c>
      <c r="AI16" s="2">
        <v>697</v>
      </c>
      <c r="AJ16" s="2">
        <v>447</v>
      </c>
      <c r="AK16" s="2">
        <v>376</v>
      </c>
      <c r="AL16" s="2">
        <v>70</v>
      </c>
      <c r="AM16" s="2">
        <v>393</v>
      </c>
      <c r="AN16" s="2">
        <v>425</v>
      </c>
      <c r="AO16" s="2">
        <v>927</v>
      </c>
      <c r="AP16" s="5">
        <v>21205</v>
      </c>
      <c r="AQ16" s="2">
        <v>1823</v>
      </c>
      <c r="AR16" s="2">
        <v>1419</v>
      </c>
      <c r="AS16" s="2">
        <v>10234</v>
      </c>
      <c r="AT16" s="2">
        <v>1272</v>
      </c>
    </row>
    <row r="17" spans="1:46" x14ac:dyDescent="0.2">
      <c r="A17" s="2" t="s">
        <v>311</v>
      </c>
      <c r="B17" s="2" t="s">
        <v>49</v>
      </c>
      <c r="C17" s="2" t="s">
        <v>265</v>
      </c>
      <c r="D17" s="2">
        <f t="shared" si="1"/>
        <v>54419</v>
      </c>
      <c r="E17" s="2">
        <v>993</v>
      </c>
      <c r="F17" s="2">
        <v>947</v>
      </c>
      <c r="G17" s="2">
        <v>1042</v>
      </c>
      <c r="H17" s="2">
        <v>1012</v>
      </c>
      <c r="I17" s="2">
        <v>1093</v>
      </c>
      <c r="J17" s="2">
        <v>1015</v>
      </c>
      <c r="K17" s="2">
        <v>831</v>
      </c>
      <c r="L17" s="2">
        <v>850</v>
      </c>
      <c r="M17" s="2">
        <v>871</v>
      </c>
      <c r="N17" s="2">
        <v>880</v>
      </c>
      <c r="O17" s="2">
        <v>971</v>
      </c>
      <c r="P17" s="2">
        <v>1016</v>
      </c>
      <c r="Q17" s="2">
        <v>1037</v>
      </c>
      <c r="R17" s="2">
        <v>1023</v>
      </c>
      <c r="S17" s="2">
        <v>969</v>
      </c>
      <c r="T17" s="2">
        <v>915</v>
      </c>
      <c r="U17" s="2">
        <v>884</v>
      </c>
      <c r="V17" s="2">
        <v>859</v>
      </c>
      <c r="W17" s="2">
        <v>848</v>
      </c>
      <c r="X17" s="2">
        <v>826</v>
      </c>
      <c r="Y17" s="2">
        <v>4146</v>
      </c>
      <c r="Z17" s="2">
        <v>3858</v>
      </c>
      <c r="AA17" s="2">
        <v>4069</v>
      </c>
      <c r="AB17" s="2">
        <v>3606</v>
      </c>
      <c r="AC17" s="2">
        <v>3206</v>
      </c>
      <c r="AD17" s="2">
        <v>2888</v>
      </c>
      <c r="AE17" s="2">
        <v>2689</v>
      </c>
      <c r="AF17" s="2">
        <v>2521</v>
      </c>
      <c r="AG17" s="2">
        <v>2289</v>
      </c>
      <c r="AH17" s="2">
        <v>2069</v>
      </c>
      <c r="AI17" s="2">
        <v>1570</v>
      </c>
      <c r="AJ17" s="2">
        <v>1154</v>
      </c>
      <c r="AK17" s="2">
        <v>1472</v>
      </c>
      <c r="AL17" s="2">
        <v>94</v>
      </c>
      <c r="AM17" s="2">
        <v>527</v>
      </c>
      <c r="AN17" s="2">
        <v>578</v>
      </c>
      <c r="AO17" s="2">
        <v>1233</v>
      </c>
      <c r="AP17" s="5">
        <v>26960</v>
      </c>
      <c r="AQ17" s="2">
        <v>2477</v>
      </c>
      <c r="AR17" s="2">
        <v>2149</v>
      </c>
      <c r="AS17" s="2">
        <v>10609</v>
      </c>
      <c r="AT17" s="2">
        <v>1682</v>
      </c>
    </row>
    <row r="19" spans="1:46" x14ac:dyDescent="0.2">
      <c r="A19" s="27" t="s">
        <v>315</v>
      </c>
    </row>
    <row r="20" spans="1:46" x14ac:dyDescent="0.2">
      <c r="A20" s="28" t="s">
        <v>346</v>
      </c>
    </row>
    <row r="21" spans="1:46" x14ac:dyDescent="0.2">
      <c r="A21" s="29" t="s">
        <v>316</v>
      </c>
    </row>
  </sheetData>
  <autoFilter ref="A7:AT17" xr:uid="{00000000-0009-0000-0000-000001000000}"/>
  <mergeCells count="5">
    <mergeCell ref="AL6:AN6"/>
    <mergeCell ref="AO6:AO7"/>
    <mergeCell ref="AP6:AP7"/>
    <mergeCell ref="AQ6:AS6"/>
    <mergeCell ref="AT6:AT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X20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4" sqref="A4"/>
      <selection pane="bottomRight" activeCell="I20" sqref="I20"/>
    </sheetView>
  </sheetViews>
  <sheetFormatPr baseColWidth="10" defaultColWidth="17.28515625" defaultRowHeight="12.75" x14ac:dyDescent="0.2"/>
  <cols>
    <col min="1" max="1" width="6.7109375" style="2" customWidth="1"/>
    <col min="2" max="2" width="14" style="2" bestFit="1" customWidth="1"/>
    <col min="3" max="3" width="12.85546875" style="2" customWidth="1"/>
    <col min="4" max="23" width="10.7109375" style="2" customWidth="1"/>
    <col min="24" max="36" width="11.42578125" style="2" customWidth="1"/>
    <col min="37" max="38" width="10.7109375" style="2" customWidth="1"/>
    <col min="39" max="39" width="11.5703125" style="2" customWidth="1"/>
    <col min="40" max="45" width="12.42578125" style="2" customWidth="1"/>
    <col min="46" max="16384" width="17.28515625" style="2"/>
  </cols>
  <sheetData>
    <row r="4" spans="1:50" ht="20.25" x14ac:dyDescent="0.3">
      <c r="A4" s="30" t="s">
        <v>343</v>
      </c>
    </row>
    <row r="5" spans="1:50" ht="13.5" thickBot="1" x14ac:dyDescent="0.25"/>
    <row r="6" spans="1:50" ht="15.75" customHeight="1" thickBot="1" x14ac:dyDescent="0.25">
      <c r="A6" s="1" t="s">
        <v>341</v>
      </c>
      <c r="D6" s="6" t="s">
        <v>295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  <c r="X6" s="9" t="s">
        <v>296</v>
      </c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  <c r="AK6" s="91" t="s">
        <v>297</v>
      </c>
      <c r="AL6" s="92"/>
      <c r="AM6" s="93"/>
      <c r="AN6" s="94" t="s">
        <v>298</v>
      </c>
      <c r="AO6" s="96" t="s">
        <v>299</v>
      </c>
      <c r="AP6" s="99" t="s">
        <v>300</v>
      </c>
      <c r="AQ6" s="100"/>
      <c r="AR6" s="101"/>
      <c r="AS6" s="96" t="s">
        <v>301</v>
      </c>
    </row>
    <row r="7" spans="1:50" ht="32.25" customHeight="1" thickBot="1" x14ac:dyDescent="0.25">
      <c r="A7" s="4" t="s">
        <v>0</v>
      </c>
      <c r="B7" s="4" t="s">
        <v>1</v>
      </c>
      <c r="C7" s="4" t="s">
        <v>4</v>
      </c>
      <c r="D7" s="11" t="s">
        <v>5</v>
      </c>
      <c r="E7" s="12">
        <v>1</v>
      </c>
      <c r="F7" s="13">
        <v>2</v>
      </c>
      <c r="G7" s="13">
        <v>3</v>
      </c>
      <c r="H7" s="14">
        <v>4</v>
      </c>
      <c r="I7" s="13">
        <v>5</v>
      </c>
      <c r="J7" s="13">
        <v>6</v>
      </c>
      <c r="K7" s="12">
        <v>7</v>
      </c>
      <c r="L7" s="13">
        <v>8</v>
      </c>
      <c r="M7" s="14">
        <v>9</v>
      </c>
      <c r="N7" s="13">
        <v>10</v>
      </c>
      <c r="O7" s="12">
        <v>11</v>
      </c>
      <c r="P7" s="13">
        <v>12</v>
      </c>
      <c r="Q7" s="13">
        <v>13</v>
      </c>
      <c r="R7" s="14">
        <v>14</v>
      </c>
      <c r="S7" s="13">
        <v>15</v>
      </c>
      <c r="T7" s="12">
        <v>16</v>
      </c>
      <c r="U7" s="13">
        <v>17</v>
      </c>
      <c r="V7" s="13">
        <v>18</v>
      </c>
      <c r="W7" s="14">
        <v>19</v>
      </c>
      <c r="X7" s="15" t="s">
        <v>6</v>
      </c>
      <c r="Y7" s="16" t="s">
        <v>7</v>
      </c>
      <c r="Z7" s="15" t="s">
        <v>8</v>
      </c>
      <c r="AA7" s="16" t="s">
        <v>9</v>
      </c>
      <c r="AB7" s="15" t="s">
        <v>10</v>
      </c>
      <c r="AC7" s="16" t="s">
        <v>11</v>
      </c>
      <c r="AD7" s="15" t="s">
        <v>12</v>
      </c>
      <c r="AE7" s="16" t="s">
        <v>13</v>
      </c>
      <c r="AF7" s="15" t="s">
        <v>14</v>
      </c>
      <c r="AG7" s="16" t="s">
        <v>15</v>
      </c>
      <c r="AH7" s="15" t="s">
        <v>16</v>
      </c>
      <c r="AI7" s="16" t="s">
        <v>17</v>
      </c>
      <c r="AJ7" s="15" t="s">
        <v>18</v>
      </c>
      <c r="AK7" s="17" t="s">
        <v>19</v>
      </c>
      <c r="AL7" s="18" t="s">
        <v>20</v>
      </c>
      <c r="AM7" s="19" t="s">
        <v>21</v>
      </c>
      <c r="AN7" s="95"/>
      <c r="AO7" s="97"/>
      <c r="AP7" s="20" t="s">
        <v>302</v>
      </c>
      <c r="AQ7" s="21" t="s">
        <v>22</v>
      </c>
      <c r="AR7" s="22" t="s">
        <v>23</v>
      </c>
      <c r="AS7" s="98"/>
    </row>
    <row r="8" spans="1:50" ht="27" customHeight="1" x14ac:dyDescent="0.2">
      <c r="A8" s="23" t="s">
        <v>313</v>
      </c>
      <c r="B8" s="24" t="s">
        <v>294</v>
      </c>
      <c r="C8" s="25">
        <f t="shared" ref="C8:AS8" si="0">SUM(C9:C9)</f>
        <v>1343022</v>
      </c>
      <c r="D8" s="25">
        <f t="shared" si="0"/>
        <v>22014</v>
      </c>
      <c r="E8" s="25">
        <f t="shared" si="0"/>
        <v>22848</v>
      </c>
      <c r="F8" s="25">
        <f t="shared" si="0"/>
        <v>23186</v>
      </c>
      <c r="G8" s="25">
        <f t="shared" si="0"/>
        <v>23038</v>
      </c>
      <c r="H8" s="25">
        <f t="shared" si="0"/>
        <v>23502</v>
      </c>
      <c r="I8" s="25">
        <f t="shared" si="0"/>
        <v>24039</v>
      </c>
      <c r="J8" s="25">
        <f t="shared" si="0"/>
        <v>25547</v>
      </c>
      <c r="K8" s="25">
        <f t="shared" si="0"/>
        <v>25552</v>
      </c>
      <c r="L8" s="25">
        <f t="shared" si="0"/>
        <v>25543</v>
      </c>
      <c r="M8" s="25">
        <f t="shared" si="0"/>
        <v>24774</v>
      </c>
      <c r="N8" s="25">
        <f t="shared" si="0"/>
        <v>26430</v>
      </c>
      <c r="O8" s="25">
        <f t="shared" si="0"/>
        <v>26434</v>
      </c>
      <c r="P8" s="25">
        <f t="shared" si="0"/>
        <v>26330</v>
      </c>
      <c r="Q8" s="25">
        <f t="shared" si="0"/>
        <v>26049</v>
      </c>
      <c r="R8" s="25">
        <f t="shared" si="0"/>
        <v>25293</v>
      </c>
      <c r="S8" s="25">
        <f t="shared" si="0"/>
        <v>24027</v>
      </c>
      <c r="T8" s="25">
        <f t="shared" si="0"/>
        <v>23672</v>
      </c>
      <c r="U8" s="25">
        <f t="shared" si="0"/>
        <v>23357</v>
      </c>
      <c r="V8" s="25">
        <f t="shared" si="0"/>
        <v>23121</v>
      </c>
      <c r="W8" s="25">
        <f t="shared" si="0"/>
        <v>22488</v>
      </c>
      <c r="X8" s="25">
        <f t="shared" si="0"/>
        <v>113276</v>
      </c>
      <c r="Y8" s="25">
        <f t="shared" si="0"/>
        <v>114003</v>
      </c>
      <c r="Z8" s="25">
        <f t="shared" si="0"/>
        <v>111558</v>
      </c>
      <c r="AA8" s="25">
        <f t="shared" si="0"/>
        <v>96357</v>
      </c>
      <c r="AB8" s="25">
        <f t="shared" si="0"/>
        <v>80831</v>
      </c>
      <c r="AC8" s="25">
        <f t="shared" si="0"/>
        <v>72505</v>
      </c>
      <c r="AD8" s="25">
        <f t="shared" si="0"/>
        <v>63337</v>
      </c>
      <c r="AE8" s="25">
        <f t="shared" si="0"/>
        <v>54081</v>
      </c>
      <c r="AF8" s="25">
        <f t="shared" si="0"/>
        <v>45144</v>
      </c>
      <c r="AG8" s="25">
        <f t="shared" si="0"/>
        <v>37130</v>
      </c>
      <c r="AH8" s="25">
        <f t="shared" si="0"/>
        <v>27111</v>
      </c>
      <c r="AI8" s="25">
        <f t="shared" si="0"/>
        <v>18979</v>
      </c>
      <c r="AJ8" s="25">
        <f t="shared" si="0"/>
        <v>21466</v>
      </c>
      <c r="AK8" s="25">
        <f t="shared" si="0"/>
        <v>2264</v>
      </c>
      <c r="AL8" s="25">
        <f t="shared" si="0"/>
        <v>13499</v>
      </c>
      <c r="AM8" s="25">
        <f t="shared" si="0"/>
        <v>12932</v>
      </c>
      <c r="AN8" s="25">
        <f t="shared" si="0"/>
        <v>28973</v>
      </c>
      <c r="AO8" s="25">
        <f t="shared" si="0"/>
        <v>682973</v>
      </c>
      <c r="AP8" s="25">
        <f t="shared" si="0"/>
        <v>64095</v>
      </c>
      <c r="AQ8" s="25">
        <f t="shared" si="0"/>
        <v>57887</v>
      </c>
      <c r="AR8" s="25">
        <f t="shared" si="0"/>
        <v>290847</v>
      </c>
      <c r="AS8" s="25">
        <f t="shared" si="0"/>
        <v>39597</v>
      </c>
      <c r="AT8" s="26" t="s">
        <v>335</v>
      </c>
      <c r="AU8" s="26" t="s">
        <v>336</v>
      </c>
      <c r="AV8" s="26" t="s">
        <v>338</v>
      </c>
      <c r="AW8" s="26" t="s">
        <v>337</v>
      </c>
      <c r="AX8" s="26" t="s">
        <v>339</v>
      </c>
    </row>
    <row r="9" spans="1:50" x14ac:dyDescent="0.2">
      <c r="A9" s="26" t="s">
        <v>314</v>
      </c>
      <c r="B9" s="2" t="s">
        <v>49</v>
      </c>
      <c r="C9" s="2">
        <f t="shared" ref="C9" si="1">SUM(D9:AJ9)</f>
        <v>1343022</v>
      </c>
      <c r="D9" s="2">
        <v>22014</v>
      </c>
      <c r="E9" s="2">
        <v>22848</v>
      </c>
      <c r="F9" s="2">
        <v>23186</v>
      </c>
      <c r="G9" s="2">
        <v>23038</v>
      </c>
      <c r="H9" s="2">
        <v>23502</v>
      </c>
      <c r="I9" s="2">
        <v>24039</v>
      </c>
      <c r="J9" s="2">
        <v>25547</v>
      </c>
      <c r="K9" s="2">
        <v>25552</v>
      </c>
      <c r="L9" s="2">
        <v>25543</v>
      </c>
      <c r="M9" s="2">
        <v>24774</v>
      </c>
      <c r="N9" s="2">
        <v>26430</v>
      </c>
      <c r="O9" s="2">
        <v>26434</v>
      </c>
      <c r="P9" s="2">
        <v>26330</v>
      </c>
      <c r="Q9" s="2">
        <v>26049</v>
      </c>
      <c r="R9" s="2">
        <v>25293</v>
      </c>
      <c r="S9" s="2">
        <v>24027</v>
      </c>
      <c r="T9" s="2">
        <v>23672</v>
      </c>
      <c r="U9" s="2">
        <v>23357</v>
      </c>
      <c r="V9" s="2">
        <v>23121</v>
      </c>
      <c r="W9" s="2">
        <v>22488</v>
      </c>
      <c r="X9" s="2">
        <v>113276</v>
      </c>
      <c r="Y9" s="2">
        <v>114003</v>
      </c>
      <c r="Z9" s="2">
        <v>111558</v>
      </c>
      <c r="AA9" s="2">
        <v>96357</v>
      </c>
      <c r="AB9" s="2">
        <v>80831</v>
      </c>
      <c r="AC9" s="2">
        <v>72505</v>
      </c>
      <c r="AD9" s="2">
        <v>63337</v>
      </c>
      <c r="AE9" s="2">
        <v>54081</v>
      </c>
      <c r="AF9" s="2">
        <v>45144</v>
      </c>
      <c r="AG9" s="2">
        <v>37130</v>
      </c>
      <c r="AH9" s="2">
        <v>27111</v>
      </c>
      <c r="AI9" s="2">
        <v>18979</v>
      </c>
      <c r="AJ9" s="2">
        <v>21466</v>
      </c>
      <c r="AK9" s="2">
        <v>2264</v>
      </c>
      <c r="AL9" s="2">
        <v>13499</v>
      </c>
      <c r="AM9" s="2">
        <v>12932</v>
      </c>
      <c r="AN9" s="2">
        <v>28973</v>
      </c>
      <c r="AO9" s="5">
        <v>682973</v>
      </c>
      <c r="AP9" s="2">
        <v>64095</v>
      </c>
      <c r="AQ9" s="2">
        <v>57887</v>
      </c>
      <c r="AR9" s="2">
        <v>290847</v>
      </c>
      <c r="AS9" s="2">
        <v>39597</v>
      </c>
      <c r="AT9" s="5">
        <f t="shared" ref="AT9" si="2">SUM(D9:O9)</f>
        <v>292907</v>
      </c>
      <c r="AU9" s="5">
        <f t="shared" ref="AU9" si="3">SUM(P9:U9)</f>
        <v>148728</v>
      </c>
      <c r="AV9" s="5">
        <f t="shared" ref="AV9" si="4">SUM(V9:Y9)</f>
        <v>272888</v>
      </c>
      <c r="AW9" s="5">
        <f t="shared" ref="AW9" si="5">SUM(Z9:AE9)</f>
        <v>478669</v>
      </c>
      <c r="AX9" s="5">
        <f t="shared" ref="AX9" si="6">SUM(AF9:AJ9)</f>
        <v>149830</v>
      </c>
    </row>
    <row r="11" spans="1:50" x14ac:dyDescent="0.2">
      <c r="A11" s="27" t="s">
        <v>315</v>
      </c>
    </row>
    <row r="12" spans="1:50" x14ac:dyDescent="0.2">
      <c r="A12" s="28" t="s">
        <v>346</v>
      </c>
    </row>
    <row r="13" spans="1:50" x14ac:dyDescent="0.2">
      <c r="A13" s="29" t="s">
        <v>316</v>
      </c>
    </row>
    <row r="20" spans="9:9" x14ac:dyDescent="0.2">
      <c r="I20" s="89"/>
    </row>
  </sheetData>
  <autoFilter ref="A7:AM9" xr:uid="{00000000-0009-0000-0000-000002000000}"/>
  <mergeCells count="5">
    <mergeCell ref="AK6:AM6"/>
    <mergeCell ref="AN6:AN7"/>
    <mergeCell ref="AO6:AO7"/>
    <mergeCell ref="AP6:AR6"/>
    <mergeCell ref="AS6:AS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F137"/>
  <sheetViews>
    <sheetView zoomScale="85" zoomScaleNormal="85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I21" sqref="I21"/>
    </sheetView>
  </sheetViews>
  <sheetFormatPr baseColWidth="10" defaultRowHeight="15" x14ac:dyDescent="0.25"/>
  <cols>
    <col min="1" max="1" width="9.7109375" style="2" customWidth="1"/>
    <col min="2" max="2" width="17" style="2" customWidth="1"/>
    <col min="3" max="3" width="24.85546875" style="2" customWidth="1"/>
    <col min="4" max="4" width="26.7109375" style="2" customWidth="1"/>
    <col min="5" max="5" width="18.5703125" style="2" customWidth="1"/>
    <col min="6" max="6" width="12.85546875" style="2" customWidth="1"/>
    <col min="7" max="7" width="12.42578125" style="2" customWidth="1"/>
    <col min="8" max="23" width="11.28515625" style="2" customWidth="1"/>
    <col min="24" max="24" width="11.42578125" style="2" customWidth="1"/>
    <col min="25" max="25" width="12" style="2" customWidth="1"/>
    <col min="26" max="26" width="11.7109375" style="2" customWidth="1"/>
    <col min="27" max="28" width="12.85546875" style="2" customWidth="1"/>
    <col min="29" max="29" width="13.42578125" style="2" customWidth="1"/>
    <col min="30" max="30" width="12.5703125" style="2" customWidth="1"/>
    <col min="31" max="31" width="12.140625" style="2" customWidth="1"/>
    <col min="32" max="32" width="12.42578125" style="2" customWidth="1"/>
    <col min="33" max="34" width="11.85546875" style="2" customWidth="1"/>
    <col min="35" max="35" width="11.42578125" style="2" customWidth="1"/>
    <col min="36" max="37" width="11.28515625" style="2" customWidth="1"/>
    <col min="38" max="38" width="11.5703125" style="2" customWidth="1"/>
    <col min="39" max="39" width="11.28515625" style="2" customWidth="1"/>
    <col min="40" max="40" width="14.7109375" style="2" customWidth="1"/>
    <col min="41" max="60" width="11.5703125" customWidth="1"/>
    <col min="61" max="61" width="13.28515625" customWidth="1"/>
    <col min="62" max="63" width="13.7109375" bestFit="1" customWidth="1"/>
    <col min="64" max="64" width="13.140625" bestFit="1" customWidth="1"/>
    <col min="65" max="65" width="13.42578125" bestFit="1" customWidth="1"/>
    <col min="66" max="73" width="11.5703125" customWidth="1"/>
    <col min="74" max="74" width="10" customWidth="1"/>
    <col min="75" max="75" width="12" bestFit="1" customWidth="1"/>
    <col min="76" max="76" width="12.140625" bestFit="1" customWidth="1"/>
    <col min="77" max="78" width="12" bestFit="1" customWidth="1"/>
    <col min="80" max="80" width="12" bestFit="1" customWidth="1"/>
    <col min="82" max="82" width="12.28515625" customWidth="1"/>
  </cols>
  <sheetData>
    <row r="2" spans="1:84" x14ac:dyDescent="0.25"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</row>
    <row r="3" spans="1:84" x14ac:dyDescent="0.25">
      <c r="AO3" s="38"/>
    </row>
    <row r="4" spans="1:84" ht="20.25" x14ac:dyDescent="0.3">
      <c r="A4" s="30" t="s">
        <v>344</v>
      </c>
      <c r="AW4" s="74"/>
    </row>
    <row r="5" spans="1:84" ht="15.75" thickBot="1" x14ac:dyDescent="0.3"/>
    <row r="6" spans="1:84" ht="15" customHeight="1" thickBot="1" x14ac:dyDescent="0.3">
      <c r="A6" s="1" t="s">
        <v>341</v>
      </c>
      <c r="C6" s="3"/>
      <c r="F6" s="102" t="s">
        <v>319</v>
      </c>
      <c r="G6" s="43" t="s">
        <v>317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2"/>
      <c r="AA6" s="33" t="s">
        <v>296</v>
      </c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104" t="s">
        <v>320</v>
      </c>
      <c r="AO6" s="39" t="s">
        <v>318</v>
      </c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5"/>
      <c r="BI6" s="36" t="s">
        <v>296</v>
      </c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7"/>
      <c r="BW6" t="s">
        <v>328</v>
      </c>
      <c r="CB6" t="s">
        <v>329</v>
      </c>
    </row>
    <row r="7" spans="1:84" s="57" customFormat="1" ht="30.6" customHeight="1" thickBot="1" x14ac:dyDescent="0.3">
      <c r="A7" s="4" t="s">
        <v>0</v>
      </c>
      <c r="B7" s="4" t="s">
        <v>1</v>
      </c>
      <c r="C7" s="41" t="s">
        <v>2</v>
      </c>
      <c r="D7" s="42" t="s">
        <v>3</v>
      </c>
      <c r="E7" s="40" t="s">
        <v>321</v>
      </c>
      <c r="F7" s="103"/>
      <c r="G7" s="44" t="s">
        <v>5</v>
      </c>
      <c r="H7" s="45">
        <v>1</v>
      </c>
      <c r="I7" s="46">
        <v>2</v>
      </c>
      <c r="J7" s="46">
        <v>3</v>
      </c>
      <c r="K7" s="47">
        <v>4</v>
      </c>
      <c r="L7" s="46">
        <v>5</v>
      </c>
      <c r="M7" s="46">
        <v>6</v>
      </c>
      <c r="N7" s="45">
        <v>7</v>
      </c>
      <c r="O7" s="46">
        <v>8</v>
      </c>
      <c r="P7" s="47">
        <v>9</v>
      </c>
      <c r="Q7" s="46">
        <v>10</v>
      </c>
      <c r="R7" s="45">
        <v>11</v>
      </c>
      <c r="S7" s="46">
        <v>12</v>
      </c>
      <c r="T7" s="46">
        <v>13</v>
      </c>
      <c r="U7" s="47">
        <v>14</v>
      </c>
      <c r="V7" s="46">
        <v>15</v>
      </c>
      <c r="W7" s="45">
        <v>16</v>
      </c>
      <c r="X7" s="46">
        <v>17</v>
      </c>
      <c r="Y7" s="46">
        <v>18</v>
      </c>
      <c r="Z7" s="47">
        <v>19</v>
      </c>
      <c r="AA7" s="48" t="s">
        <v>6</v>
      </c>
      <c r="AB7" s="49" t="s">
        <v>7</v>
      </c>
      <c r="AC7" s="48" t="s">
        <v>8</v>
      </c>
      <c r="AD7" s="49" t="s">
        <v>9</v>
      </c>
      <c r="AE7" s="48" t="s">
        <v>10</v>
      </c>
      <c r="AF7" s="49" t="s">
        <v>11</v>
      </c>
      <c r="AG7" s="48" t="s">
        <v>12</v>
      </c>
      <c r="AH7" s="49" t="s">
        <v>13</v>
      </c>
      <c r="AI7" s="48" t="s">
        <v>14</v>
      </c>
      <c r="AJ7" s="49" t="s">
        <v>15</v>
      </c>
      <c r="AK7" s="48" t="s">
        <v>16</v>
      </c>
      <c r="AL7" s="49" t="s">
        <v>17</v>
      </c>
      <c r="AM7" s="50" t="s">
        <v>18</v>
      </c>
      <c r="AN7" s="105"/>
      <c r="AO7" s="51" t="s">
        <v>5</v>
      </c>
      <c r="AP7" s="52">
        <v>1</v>
      </c>
      <c r="AQ7" s="53">
        <v>2</v>
      </c>
      <c r="AR7" s="53">
        <v>3</v>
      </c>
      <c r="AS7" s="54">
        <v>4</v>
      </c>
      <c r="AT7" s="53">
        <v>5</v>
      </c>
      <c r="AU7" s="53">
        <v>6</v>
      </c>
      <c r="AV7" s="52">
        <v>7</v>
      </c>
      <c r="AW7" s="53">
        <v>8</v>
      </c>
      <c r="AX7" s="54">
        <v>9</v>
      </c>
      <c r="AY7" s="53">
        <v>10</v>
      </c>
      <c r="AZ7" s="52">
        <v>11</v>
      </c>
      <c r="BA7" s="53">
        <v>12</v>
      </c>
      <c r="BB7" s="53">
        <v>13</v>
      </c>
      <c r="BC7" s="54">
        <v>14</v>
      </c>
      <c r="BD7" s="53">
        <v>15</v>
      </c>
      <c r="BE7" s="52">
        <v>16</v>
      </c>
      <c r="BF7" s="53">
        <v>17</v>
      </c>
      <c r="BG7" s="53">
        <v>18</v>
      </c>
      <c r="BH7" s="54">
        <v>19</v>
      </c>
      <c r="BI7" s="55" t="s">
        <v>6</v>
      </c>
      <c r="BJ7" s="56" t="s">
        <v>7</v>
      </c>
      <c r="BK7" s="55" t="s">
        <v>8</v>
      </c>
      <c r="BL7" s="56" t="s">
        <v>9</v>
      </c>
      <c r="BM7" s="55" t="s">
        <v>10</v>
      </c>
      <c r="BN7" s="56" t="s">
        <v>11</v>
      </c>
      <c r="BO7" s="55" t="s">
        <v>12</v>
      </c>
      <c r="BP7" s="56" t="s">
        <v>13</v>
      </c>
      <c r="BQ7" s="55" t="s">
        <v>14</v>
      </c>
      <c r="BR7" s="56" t="s">
        <v>15</v>
      </c>
      <c r="BS7" s="55" t="s">
        <v>16</v>
      </c>
      <c r="BT7" s="56" t="s">
        <v>17</v>
      </c>
      <c r="BU7" s="55" t="s">
        <v>18</v>
      </c>
      <c r="BV7"/>
      <c r="BW7" s="2" t="s">
        <v>335</v>
      </c>
      <c r="BX7" s="2" t="s">
        <v>336</v>
      </c>
      <c r="BY7" s="2" t="s">
        <v>338</v>
      </c>
      <c r="BZ7" s="2" t="s">
        <v>337</v>
      </c>
      <c r="CA7" s="2" t="s">
        <v>339</v>
      </c>
      <c r="CB7" s="2" t="s">
        <v>335</v>
      </c>
      <c r="CC7" s="2" t="s">
        <v>336</v>
      </c>
      <c r="CD7" s="2" t="s">
        <v>338</v>
      </c>
      <c r="CE7" s="2" t="s">
        <v>337</v>
      </c>
      <c r="CF7" s="2" t="s">
        <v>339</v>
      </c>
    </row>
    <row r="8" spans="1:84" x14ac:dyDescent="0.25">
      <c r="A8" s="23" t="s">
        <v>293</v>
      </c>
      <c r="B8" s="24" t="s">
        <v>294</v>
      </c>
      <c r="C8" s="24" t="s">
        <v>294</v>
      </c>
      <c r="D8" s="24" t="s">
        <v>294</v>
      </c>
      <c r="E8" s="82">
        <f t="shared" ref="E8:AJ8" si="0">SUM(E9:E132)</f>
        <v>1343024</v>
      </c>
      <c r="F8" s="75">
        <f t="shared" si="0"/>
        <v>669176</v>
      </c>
      <c r="G8" s="76">
        <f t="shared" si="0"/>
        <v>11319</v>
      </c>
      <c r="H8" s="77">
        <f t="shared" si="0"/>
        <v>11635</v>
      </c>
      <c r="I8" s="77">
        <f t="shared" si="0"/>
        <v>11794</v>
      </c>
      <c r="J8" s="77">
        <f t="shared" si="0"/>
        <v>11659</v>
      </c>
      <c r="K8" s="77">
        <f t="shared" si="0"/>
        <v>11997</v>
      </c>
      <c r="L8" s="77">
        <f t="shared" si="0"/>
        <v>12197</v>
      </c>
      <c r="M8" s="77">
        <f t="shared" si="0"/>
        <v>12886</v>
      </c>
      <c r="N8" s="77">
        <f t="shared" si="0"/>
        <v>12993</v>
      </c>
      <c r="O8" s="77">
        <f t="shared" si="0"/>
        <v>13157</v>
      </c>
      <c r="P8" s="77">
        <f t="shared" si="0"/>
        <v>12583</v>
      </c>
      <c r="Q8" s="77">
        <f t="shared" si="0"/>
        <v>13247</v>
      </c>
      <c r="R8" s="77">
        <f t="shared" si="0"/>
        <v>13435</v>
      </c>
      <c r="S8" s="77">
        <f t="shared" si="0"/>
        <v>13486</v>
      </c>
      <c r="T8" s="77">
        <f t="shared" si="0"/>
        <v>13068</v>
      </c>
      <c r="U8" s="77">
        <f t="shared" si="0"/>
        <v>13205</v>
      </c>
      <c r="V8" s="77">
        <f t="shared" si="0"/>
        <v>11899</v>
      </c>
      <c r="W8" s="77">
        <f t="shared" si="0"/>
        <v>11821</v>
      </c>
      <c r="X8" s="77">
        <f t="shared" si="0"/>
        <v>12068</v>
      </c>
      <c r="Y8" s="77">
        <f t="shared" si="0"/>
        <v>11389</v>
      </c>
      <c r="Z8" s="77">
        <f t="shared" si="0"/>
        <v>11601</v>
      </c>
      <c r="AA8" s="77">
        <f t="shared" si="0"/>
        <v>56358</v>
      </c>
      <c r="AB8" s="77">
        <f t="shared" si="0"/>
        <v>56884</v>
      </c>
      <c r="AC8" s="77">
        <f t="shared" si="0"/>
        <v>56328</v>
      </c>
      <c r="AD8" s="77">
        <f t="shared" si="0"/>
        <v>49223</v>
      </c>
      <c r="AE8" s="77">
        <f t="shared" si="0"/>
        <v>42154</v>
      </c>
      <c r="AF8" s="77">
        <f t="shared" si="0"/>
        <v>36736</v>
      </c>
      <c r="AG8" s="77">
        <f t="shared" si="0"/>
        <v>30653</v>
      </c>
      <c r="AH8" s="77">
        <f t="shared" si="0"/>
        <v>25885</v>
      </c>
      <c r="AI8" s="77">
        <f t="shared" si="0"/>
        <v>20855</v>
      </c>
      <c r="AJ8" s="77">
        <f t="shared" si="0"/>
        <v>17042</v>
      </c>
      <c r="AK8" s="77">
        <f t="shared" ref="AK8:BP8" si="1">SUM(AK9:AK132)</f>
        <v>12493</v>
      </c>
      <c r="AL8" s="77">
        <f t="shared" si="1"/>
        <v>8282</v>
      </c>
      <c r="AM8" s="77">
        <f t="shared" si="1"/>
        <v>8844</v>
      </c>
      <c r="AN8" s="76">
        <f t="shared" si="1"/>
        <v>673848</v>
      </c>
      <c r="AO8" s="76">
        <f t="shared" si="1"/>
        <v>10696</v>
      </c>
      <c r="AP8" s="77">
        <f t="shared" si="1"/>
        <v>11214</v>
      </c>
      <c r="AQ8" s="77">
        <f t="shared" si="1"/>
        <v>11392</v>
      </c>
      <c r="AR8" s="77">
        <f t="shared" si="1"/>
        <v>11379</v>
      </c>
      <c r="AS8" s="77">
        <f t="shared" si="1"/>
        <v>11505</v>
      </c>
      <c r="AT8" s="77">
        <f t="shared" si="1"/>
        <v>11842</v>
      </c>
      <c r="AU8" s="77">
        <f t="shared" si="1"/>
        <v>12661</v>
      </c>
      <c r="AV8" s="77">
        <f t="shared" si="1"/>
        <v>12559</v>
      </c>
      <c r="AW8" s="77">
        <f t="shared" si="1"/>
        <v>12386</v>
      </c>
      <c r="AX8" s="77">
        <f t="shared" si="1"/>
        <v>12191</v>
      </c>
      <c r="AY8" s="77">
        <f t="shared" si="1"/>
        <v>13183</v>
      </c>
      <c r="AZ8" s="77">
        <f t="shared" si="1"/>
        <v>12999</v>
      </c>
      <c r="BA8" s="77">
        <f t="shared" si="1"/>
        <v>12844</v>
      </c>
      <c r="BB8" s="77">
        <f t="shared" si="1"/>
        <v>12981</v>
      </c>
      <c r="BC8" s="77">
        <f t="shared" si="1"/>
        <v>12088</v>
      </c>
      <c r="BD8" s="77">
        <f t="shared" si="1"/>
        <v>12128</v>
      </c>
      <c r="BE8" s="77">
        <f t="shared" si="1"/>
        <v>11851</v>
      </c>
      <c r="BF8" s="77">
        <f t="shared" si="1"/>
        <v>11289</v>
      </c>
      <c r="BG8" s="77">
        <f t="shared" si="1"/>
        <v>11732</v>
      </c>
      <c r="BH8" s="77">
        <f t="shared" si="1"/>
        <v>10887</v>
      </c>
      <c r="BI8" s="77">
        <f t="shared" si="1"/>
        <v>56918</v>
      </c>
      <c r="BJ8" s="77">
        <f t="shared" si="1"/>
        <v>57119</v>
      </c>
      <c r="BK8" s="77">
        <f t="shared" si="1"/>
        <v>55230</v>
      </c>
      <c r="BL8" s="77">
        <f t="shared" si="1"/>
        <v>47134</v>
      </c>
      <c r="BM8" s="77">
        <f t="shared" si="1"/>
        <v>38677</v>
      </c>
      <c r="BN8" s="77">
        <f t="shared" si="1"/>
        <v>35769</v>
      </c>
      <c r="BO8" s="77">
        <f t="shared" si="1"/>
        <v>32684</v>
      </c>
      <c r="BP8" s="77">
        <f t="shared" si="1"/>
        <v>28196</v>
      </c>
      <c r="BQ8" s="77">
        <f t="shared" ref="BQ8:BU8" si="2">SUM(BQ9:BQ132)</f>
        <v>24289</v>
      </c>
      <c r="BR8" s="77">
        <f t="shared" si="2"/>
        <v>20088</v>
      </c>
      <c r="BS8" s="77">
        <f t="shared" si="2"/>
        <v>14618</v>
      </c>
      <c r="BT8" s="77">
        <f t="shared" si="2"/>
        <v>10697</v>
      </c>
      <c r="BU8" s="77">
        <f t="shared" si="2"/>
        <v>12622</v>
      </c>
      <c r="BV8" t="s">
        <v>347</v>
      </c>
      <c r="BW8" s="38">
        <f t="shared" ref="BW8:CF8" si="3">SUM(BW9:BW132)</f>
        <v>148902</v>
      </c>
      <c r="BX8" s="38">
        <f t="shared" si="3"/>
        <v>75547</v>
      </c>
      <c r="BY8" s="38">
        <f t="shared" si="3"/>
        <v>136232</v>
      </c>
      <c r="BZ8" s="38">
        <f t="shared" si="3"/>
        <v>240979</v>
      </c>
      <c r="CA8" s="38">
        <f t="shared" si="3"/>
        <v>67516</v>
      </c>
      <c r="CB8" s="38">
        <f t="shared" si="3"/>
        <v>144007</v>
      </c>
      <c r="CC8" s="38">
        <f t="shared" si="3"/>
        <v>73181</v>
      </c>
      <c r="CD8" s="38">
        <f t="shared" si="3"/>
        <v>136656</v>
      </c>
      <c r="CE8" s="38">
        <f t="shared" si="3"/>
        <v>237690</v>
      </c>
      <c r="CF8" s="38">
        <f t="shared" si="3"/>
        <v>82314</v>
      </c>
    </row>
    <row r="9" spans="1:84" x14ac:dyDescent="0.25">
      <c r="A9" s="71" t="s">
        <v>48</v>
      </c>
      <c r="B9" s="2" t="s">
        <v>49</v>
      </c>
      <c r="C9" s="2" t="s">
        <v>50</v>
      </c>
      <c r="D9" s="2" t="s">
        <v>50</v>
      </c>
      <c r="E9">
        <f t="shared" ref="E9:E61" si="4">F9+AN9</f>
        <v>121323</v>
      </c>
      <c r="F9">
        <f t="shared" ref="F9:F61" si="5">SUM(G9:AM9)</f>
        <v>61191</v>
      </c>
      <c r="G9">
        <v>1090</v>
      </c>
      <c r="H9">
        <v>1105</v>
      </c>
      <c r="I9">
        <v>1214</v>
      </c>
      <c r="J9">
        <v>1291</v>
      </c>
      <c r="K9">
        <v>1331</v>
      </c>
      <c r="L9">
        <v>1247</v>
      </c>
      <c r="M9">
        <v>925</v>
      </c>
      <c r="N9">
        <v>872</v>
      </c>
      <c r="O9">
        <v>1019</v>
      </c>
      <c r="P9">
        <v>816</v>
      </c>
      <c r="Q9">
        <v>1030</v>
      </c>
      <c r="R9">
        <v>1032</v>
      </c>
      <c r="S9">
        <v>963</v>
      </c>
      <c r="T9">
        <v>1118</v>
      </c>
      <c r="U9">
        <v>1063</v>
      </c>
      <c r="V9">
        <v>1012</v>
      </c>
      <c r="W9">
        <v>1032</v>
      </c>
      <c r="X9">
        <v>1048</v>
      </c>
      <c r="Y9">
        <v>950</v>
      </c>
      <c r="Z9">
        <v>1120</v>
      </c>
      <c r="AA9">
        <v>5567</v>
      </c>
      <c r="AB9">
        <v>4973</v>
      </c>
      <c r="AC9">
        <v>5181</v>
      </c>
      <c r="AD9">
        <v>4705</v>
      </c>
      <c r="AE9">
        <v>4003</v>
      </c>
      <c r="AF9">
        <v>3507</v>
      </c>
      <c r="AG9">
        <v>2874</v>
      </c>
      <c r="AH9">
        <v>2538</v>
      </c>
      <c r="AI9">
        <v>2037</v>
      </c>
      <c r="AJ9">
        <v>1586</v>
      </c>
      <c r="AK9">
        <v>1234</v>
      </c>
      <c r="AL9">
        <v>773</v>
      </c>
      <c r="AM9">
        <v>935</v>
      </c>
      <c r="AN9">
        <f t="shared" ref="AN9:AN62" si="6">SUM(AO9:BU9)</f>
        <v>60132</v>
      </c>
      <c r="AO9">
        <v>971</v>
      </c>
      <c r="AP9">
        <v>1101</v>
      </c>
      <c r="AQ9">
        <v>1189</v>
      </c>
      <c r="AR9">
        <v>1229</v>
      </c>
      <c r="AS9">
        <v>1180</v>
      </c>
      <c r="AT9">
        <v>1163</v>
      </c>
      <c r="AU9">
        <v>888</v>
      </c>
      <c r="AV9">
        <v>946</v>
      </c>
      <c r="AW9">
        <v>801</v>
      </c>
      <c r="AX9">
        <v>938</v>
      </c>
      <c r="AY9">
        <v>876</v>
      </c>
      <c r="AZ9">
        <v>879</v>
      </c>
      <c r="BA9">
        <v>964</v>
      </c>
      <c r="BB9">
        <v>879</v>
      </c>
      <c r="BC9">
        <v>881</v>
      </c>
      <c r="BD9">
        <v>934</v>
      </c>
      <c r="BE9">
        <v>952</v>
      </c>
      <c r="BF9">
        <v>967</v>
      </c>
      <c r="BG9">
        <v>1072</v>
      </c>
      <c r="BH9">
        <v>879</v>
      </c>
      <c r="BI9">
        <v>4779</v>
      </c>
      <c r="BJ9">
        <v>5253</v>
      </c>
      <c r="BK9">
        <v>5266</v>
      </c>
      <c r="BL9">
        <v>3942</v>
      </c>
      <c r="BM9">
        <v>3340</v>
      </c>
      <c r="BN9">
        <v>3599</v>
      </c>
      <c r="BO9">
        <v>3689</v>
      </c>
      <c r="BP9">
        <v>2892</v>
      </c>
      <c r="BQ9">
        <v>2259</v>
      </c>
      <c r="BR9">
        <v>1841</v>
      </c>
      <c r="BS9">
        <v>1182</v>
      </c>
      <c r="BT9">
        <v>1037</v>
      </c>
      <c r="BU9">
        <v>1364</v>
      </c>
      <c r="BV9" s="38"/>
      <c r="BW9" s="5">
        <f t="shared" ref="BW9:BW62" si="7">SUM(G9:R9)</f>
        <v>12972</v>
      </c>
      <c r="BX9" s="5">
        <f t="shared" ref="BX9:BX62" si="8">SUM(S9:X9)</f>
        <v>6236</v>
      </c>
      <c r="BY9" s="5">
        <f t="shared" ref="BY9:BY62" si="9">SUM(Y9:AB9)</f>
        <v>12610</v>
      </c>
      <c r="BZ9" s="5">
        <f t="shared" ref="BZ9:BZ62" si="10">SUM(AC9:AH9)</f>
        <v>22808</v>
      </c>
      <c r="CA9" s="5">
        <f t="shared" ref="CA9:CA62" si="11">SUM(AI9:AM9)</f>
        <v>6565</v>
      </c>
      <c r="CB9" s="38">
        <f t="shared" ref="CB9:CB61" si="12">SUM(AO9:AZ9)</f>
        <v>12161</v>
      </c>
      <c r="CC9" s="38">
        <f t="shared" ref="CC9:CC61" si="13">SUM(BA9:BF9)</f>
        <v>5577</v>
      </c>
      <c r="CD9" s="38">
        <f t="shared" ref="CD9:CD61" si="14">SUM(BG9:BJ9)</f>
        <v>11983</v>
      </c>
      <c r="CE9" s="38">
        <f t="shared" ref="CE9:CE61" si="15">SUM(BK9:BP9)</f>
        <v>22728</v>
      </c>
      <c r="CF9" s="38">
        <f t="shared" ref="CF9:CF61" si="16">SUM(BQ9:BU9)</f>
        <v>7683</v>
      </c>
    </row>
    <row r="10" spans="1:84" x14ac:dyDescent="0.25">
      <c r="A10" s="71" t="s">
        <v>51</v>
      </c>
      <c r="B10" s="2" t="s">
        <v>49</v>
      </c>
      <c r="C10" s="2" t="s">
        <v>50</v>
      </c>
      <c r="D10" s="2" t="s">
        <v>52</v>
      </c>
      <c r="E10">
        <f t="shared" si="4"/>
        <v>1276</v>
      </c>
      <c r="F10">
        <f t="shared" si="5"/>
        <v>624</v>
      </c>
      <c r="G10">
        <v>1</v>
      </c>
      <c r="H10">
        <v>1</v>
      </c>
      <c r="I10">
        <v>1</v>
      </c>
      <c r="J10">
        <v>1</v>
      </c>
      <c r="K10">
        <v>0</v>
      </c>
      <c r="L10">
        <v>2</v>
      </c>
      <c r="M10">
        <v>12</v>
      </c>
      <c r="N10">
        <v>12</v>
      </c>
      <c r="O10">
        <v>9</v>
      </c>
      <c r="P10">
        <v>10</v>
      </c>
      <c r="Q10">
        <v>12</v>
      </c>
      <c r="R10">
        <v>9</v>
      </c>
      <c r="S10">
        <v>10</v>
      </c>
      <c r="T10">
        <v>10</v>
      </c>
      <c r="U10">
        <v>7</v>
      </c>
      <c r="V10">
        <v>7</v>
      </c>
      <c r="W10">
        <v>7</v>
      </c>
      <c r="X10">
        <v>9</v>
      </c>
      <c r="Y10">
        <v>9</v>
      </c>
      <c r="Z10">
        <v>12</v>
      </c>
      <c r="AA10">
        <v>65</v>
      </c>
      <c r="AB10">
        <v>40</v>
      </c>
      <c r="AC10">
        <v>41</v>
      </c>
      <c r="AD10">
        <v>39</v>
      </c>
      <c r="AE10">
        <v>45</v>
      </c>
      <c r="AF10">
        <v>37</v>
      </c>
      <c r="AG10">
        <v>29</v>
      </c>
      <c r="AH10">
        <v>53</v>
      </c>
      <c r="AI10">
        <v>35</v>
      </c>
      <c r="AJ10">
        <v>28</v>
      </c>
      <c r="AK10">
        <v>24</v>
      </c>
      <c r="AL10">
        <v>26</v>
      </c>
      <c r="AM10">
        <v>21</v>
      </c>
      <c r="AN10">
        <f t="shared" si="6"/>
        <v>652</v>
      </c>
      <c r="AO10">
        <v>2</v>
      </c>
      <c r="AP10">
        <v>4</v>
      </c>
      <c r="AQ10">
        <v>0</v>
      </c>
      <c r="AR10">
        <v>0</v>
      </c>
      <c r="AS10">
        <v>0</v>
      </c>
      <c r="AT10">
        <v>0</v>
      </c>
      <c r="AU10">
        <v>10</v>
      </c>
      <c r="AV10">
        <v>10</v>
      </c>
      <c r="AW10">
        <v>12</v>
      </c>
      <c r="AX10">
        <v>8</v>
      </c>
      <c r="AY10">
        <v>10</v>
      </c>
      <c r="AZ10">
        <v>12</v>
      </c>
      <c r="BA10">
        <v>10</v>
      </c>
      <c r="BB10">
        <v>10</v>
      </c>
      <c r="BC10">
        <v>5</v>
      </c>
      <c r="BD10">
        <v>7</v>
      </c>
      <c r="BE10">
        <v>6</v>
      </c>
      <c r="BF10">
        <v>7</v>
      </c>
      <c r="BG10">
        <v>10</v>
      </c>
      <c r="BH10">
        <v>13</v>
      </c>
      <c r="BI10">
        <v>71</v>
      </c>
      <c r="BJ10">
        <v>43</v>
      </c>
      <c r="BK10">
        <v>44</v>
      </c>
      <c r="BL10">
        <v>46</v>
      </c>
      <c r="BM10">
        <v>47</v>
      </c>
      <c r="BN10">
        <v>30</v>
      </c>
      <c r="BO10">
        <v>32</v>
      </c>
      <c r="BP10">
        <v>46</v>
      </c>
      <c r="BQ10">
        <v>36</v>
      </c>
      <c r="BR10">
        <v>32</v>
      </c>
      <c r="BS10">
        <v>30</v>
      </c>
      <c r="BT10">
        <v>26</v>
      </c>
      <c r="BU10">
        <v>33</v>
      </c>
      <c r="BV10" s="38"/>
      <c r="BW10" s="5">
        <f t="shared" si="7"/>
        <v>70</v>
      </c>
      <c r="BX10" s="5">
        <f t="shared" si="8"/>
        <v>50</v>
      </c>
      <c r="BY10" s="5">
        <f t="shared" si="9"/>
        <v>126</v>
      </c>
      <c r="BZ10" s="5">
        <f t="shared" si="10"/>
        <v>244</v>
      </c>
      <c r="CA10" s="5">
        <f t="shared" si="11"/>
        <v>134</v>
      </c>
      <c r="CB10" s="38">
        <f t="shared" si="12"/>
        <v>68</v>
      </c>
      <c r="CC10" s="38">
        <f t="shared" si="13"/>
        <v>45</v>
      </c>
      <c r="CD10" s="38">
        <f t="shared" si="14"/>
        <v>137</v>
      </c>
      <c r="CE10" s="38">
        <f t="shared" si="15"/>
        <v>245</v>
      </c>
      <c r="CF10" s="38">
        <f t="shared" si="16"/>
        <v>157</v>
      </c>
    </row>
    <row r="11" spans="1:84" x14ac:dyDescent="0.25">
      <c r="A11" s="71" t="s">
        <v>53</v>
      </c>
      <c r="B11" s="2" t="s">
        <v>49</v>
      </c>
      <c r="C11" s="2" t="s">
        <v>50</v>
      </c>
      <c r="D11" s="2" t="s">
        <v>54</v>
      </c>
      <c r="E11">
        <f t="shared" si="4"/>
        <v>891</v>
      </c>
      <c r="F11">
        <f t="shared" si="5"/>
        <v>437</v>
      </c>
      <c r="G11">
        <v>4</v>
      </c>
      <c r="H11">
        <v>3</v>
      </c>
      <c r="I11">
        <v>4</v>
      </c>
      <c r="J11">
        <v>12</v>
      </c>
      <c r="K11">
        <v>9</v>
      </c>
      <c r="L11">
        <v>4</v>
      </c>
      <c r="M11">
        <v>10</v>
      </c>
      <c r="N11">
        <v>8</v>
      </c>
      <c r="O11">
        <v>8</v>
      </c>
      <c r="P11">
        <v>8</v>
      </c>
      <c r="Q11">
        <v>9</v>
      </c>
      <c r="R11">
        <v>9</v>
      </c>
      <c r="S11">
        <v>10</v>
      </c>
      <c r="T11">
        <v>9</v>
      </c>
      <c r="U11">
        <v>6</v>
      </c>
      <c r="V11">
        <v>6</v>
      </c>
      <c r="W11">
        <v>4</v>
      </c>
      <c r="X11">
        <v>6</v>
      </c>
      <c r="Y11">
        <v>4</v>
      </c>
      <c r="Z11">
        <v>3</v>
      </c>
      <c r="AA11">
        <v>15</v>
      </c>
      <c r="AB11">
        <v>19</v>
      </c>
      <c r="AC11">
        <v>25</v>
      </c>
      <c r="AD11">
        <v>22</v>
      </c>
      <c r="AE11">
        <v>20</v>
      </c>
      <c r="AF11">
        <v>21</v>
      </c>
      <c r="AG11">
        <v>20</v>
      </c>
      <c r="AH11">
        <v>28</v>
      </c>
      <c r="AI11">
        <v>33</v>
      </c>
      <c r="AJ11">
        <v>37</v>
      </c>
      <c r="AK11">
        <v>23</v>
      </c>
      <c r="AL11">
        <v>15</v>
      </c>
      <c r="AM11">
        <v>23</v>
      </c>
      <c r="AN11">
        <f t="shared" si="6"/>
        <v>454</v>
      </c>
      <c r="AO11">
        <v>6</v>
      </c>
      <c r="AP11">
        <v>1</v>
      </c>
      <c r="AQ11">
        <v>5</v>
      </c>
      <c r="AR11">
        <v>5</v>
      </c>
      <c r="AS11">
        <v>7</v>
      </c>
      <c r="AT11">
        <v>5</v>
      </c>
      <c r="AU11">
        <v>7</v>
      </c>
      <c r="AV11">
        <v>9</v>
      </c>
      <c r="AW11">
        <v>9</v>
      </c>
      <c r="AX11">
        <v>8</v>
      </c>
      <c r="AY11">
        <v>7</v>
      </c>
      <c r="AZ11">
        <v>9</v>
      </c>
      <c r="BA11">
        <v>8</v>
      </c>
      <c r="BB11">
        <v>7</v>
      </c>
      <c r="BC11">
        <v>5</v>
      </c>
      <c r="BD11">
        <v>6</v>
      </c>
      <c r="BE11">
        <v>5</v>
      </c>
      <c r="BF11">
        <v>4</v>
      </c>
      <c r="BG11">
        <v>5</v>
      </c>
      <c r="BH11">
        <v>2</v>
      </c>
      <c r="BI11">
        <v>15</v>
      </c>
      <c r="BJ11">
        <v>16</v>
      </c>
      <c r="BK11">
        <v>23</v>
      </c>
      <c r="BL11">
        <v>24</v>
      </c>
      <c r="BM11">
        <v>20</v>
      </c>
      <c r="BN11">
        <v>18</v>
      </c>
      <c r="BO11">
        <v>19</v>
      </c>
      <c r="BP11">
        <v>33</v>
      </c>
      <c r="BQ11">
        <v>40</v>
      </c>
      <c r="BR11">
        <v>41</v>
      </c>
      <c r="BS11">
        <v>36</v>
      </c>
      <c r="BT11">
        <v>21</v>
      </c>
      <c r="BU11">
        <v>28</v>
      </c>
      <c r="BV11" s="38"/>
      <c r="BW11" s="5">
        <f t="shared" si="7"/>
        <v>88</v>
      </c>
      <c r="BX11" s="5">
        <f t="shared" si="8"/>
        <v>41</v>
      </c>
      <c r="BY11" s="5">
        <f t="shared" si="9"/>
        <v>41</v>
      </c>
      <c r="BZ11" s="5">
        <f t="shared" si="10"/>
        <v>136</v>
      </c>
      <c r="CA11" s="5">
        <f t="shared" si="11"/>
        <v>131</v>
      </c>
      <c r="CB11" s="38">
        <f t="shared" si="12"/>
        <v>78</v>
      </c>
      <c r="CC11" s="38">
        <f t="shared" si="13"/>
        <v>35</v>
      </c>
      <c r="CD11" s="38">
        <f t="shared" si="14"/>
        <v>38</v>
      </c>
      <c r="CE11" s="38">
        <f t="shared" si="15"/>
        <v>137</v>
      </c>
      <c r="CF11" s="38">
        <f t="shared" si="16"/>
        <v>166</v>
      </c>
    </row>
    <row r="12" spans="1:84" x14ac:dyDescent="0.25">
      <c r="A12" s="71" t="s">
        <v>55</v>
      </c>
      <c r="B12" s="2" t="s">
        <v>49</v>
      </c>
      <c r="C12" s="2" t="s">
        <v>50</v>
      </c>
      <c r="D12" s="2" t="s">
        <v>56</v>
      </c>
      <c r="E12">
        <f t="shared" si="4"/>
        <v>974</v>
      </c>
      <c r="F12">
        <f t="shared" si="5"/>
        <v>469</v>
      </c>
      <c r="G12">
        <v>4</v>
      </c>
      <c r="H12">
        <v>2</v>
      </c>
      <c r="I12">
        <v>6</v>
      </c>
      <c r="J12">
        <v>4</v>
      </c>
      <c r="K12">
        <v>5</v>
      </c>
      <c r="L12">
        <v>2</v>
      </c>
      <c r="M12">
        <v>8</v>
      </c>
      <c r="N12">
        <v>6</v>
      </c>
      <c r="O12">
        <v>7</v>
      </c>
      <c r="P12">
        <v>9</v>
      </c>
      <c r="Q12">
        <v>7</v>
      </c>
      <c r="R12">
        <v>10</v>
      </c>
      <c r="S12">
        <v>10</v>
      </c>
      <c r="T12">
        <v>7</v>
      </c>
      <c r="U12">
        <v>8</v>
      </c>
      <c r="V12">
        <v>7</v>
      </c>
      <c r="W12">
        <v>6</v>
      </c>
      <c r="X12">
        <v>6</v>
      </c>
      <c r="Y12">
        <v>6</v>
      </c>
      <c r="Z12">
        <v>8</v>
      </c>
      <c r="AA12">
        <v>31</v>
      </c>
      <c r="AB12">
        <v>26</v>
      </c>
      <c r="AC12">
        <v>20</v>
      </c>
      <c r="AD12">
        <v>22</v>
      </c>
      <c r="AE12">
        <v>26</v>
      </c>
      <c r="AF12">
        <v>26</v>
      </c>
      <c r="AG12">
        <v>24</v>
      </c>
      <c r="AH12">
        <v>39</v>
      </c>
      <c r="AI12">
        <v>30</v>
      </c>
      <c r="AJ12">
        <v>30</v>
      </c>
      <c r="AK12">
        <v>25</v>
      </c>
      <c r="AL12">
        <v>21</v>
      </c>
      <c r="AM12">
        <v>21</v>
      </c>
      <c r="AN12">
        <f t="shared" si="6"/>
        <v>505</v>
      </c>
      <c r="AO12">
        <v>6</v>
      </c>
      <c r="AP12">
        <v>5</v>
      </c>
      <c r="AQ12">
        <v>5</v>
      </c>
      <c r="AR12">
        <v>7</v>
      </c>
      <c r="AS12">
        <v>4</v>
      </c>
      <c r="AT12">
        <v>10</v>
      </c>
      <c r="AU12">
        <v>6</v>
      </c>
      <c r="AV12">
        <v>6</v>
      </c>
      <c r="AW12">
        <v>8</v>
      </c>
      <c r="AX12">
        <v>9</v>
      </c>
      <c r="AY12">
        <v>8</v>
      </c>
      <c r="AZ12">
        <v>8</v>
      </c>
      <c r="BA12">
        <v>8</v>
      </c>
      <c r="BB12">
        <v>8</v>
      </c>
      <c r="BC12">
        <v>7</v>
      </c>
      <c r="BD12">
        <v>7</v>
      </c>
      <c r="BE12">
        <v>7</v>
      </c>
      <c r="BF12">
        <v>6</v>
      </c>
      <c r="BG12">
        <v>6</v>
      </c>
      <c r="BH12">
        <v>5</v>
      </c>
      <c r="BI12">
        <v>24</v>
      </c>
      <c r="BJ12">
        <v>21</v>
      </c>
      <c r="BK12">
        <v>20</v>
      </c>
      <c r="BL12">
        <v>23</v>
      </c>
      <c r="BM12">
        <v>24</v>
      </c>
      <c r="BN12">
        <v>32</v>
      </c>
      <c r="BO12">
        <v>30</v>
      </c>
      <c r="BP12">
        <v>39</v>
      </c>
      <c r="BQ12">
        <v>38</v>
      </c>
      <c r="BR12">
        <v>33</v>
      </c>
      <c r="BS12">
        <v>31</v>
      </c>
      <c r="BT12">
        <v>22</v>
      </c>
      <c r="BU12">
        <v>32</v>
      </c>
      <c r="BV12" s="38"/>
      <c r="BW12" s="5">
        <f t="shared" si="7"/>
        <v>70</v>
      </c>
      <c r="BX12" s="5">
        <f t="shared" si="8"/>
        <v>44</v>
      </c>
      <c r="BY12" s="5">
        <f t="shared" si="9"/>
        <v>71</v>
      </c>
      <c r="BZ12" s="5">
        <f t="shared" si="10"/>
        <v>157</v>
      </c>
      <c r="CA12" s="5">
        <f t="shared" si="11"/>
        <v>127</v>
      </c>
      <c r="CB12" s="38">
        <f t="shared" si="12"/>
        <v>82</v>
      </c>
      <c r="CC12" s="38">
        <f t="shared" si="13"/>
        <v>43</v>
      </c>
      <c r="CD12" s="38">
        <f t="shared" si="14"/>
        <v>56</v>
      </c>
      <c r="CE12" s="38">
        <f t="shared" si="15"/>
        <v>168</v>
      </c>
      <c r="CF12" s="38">
        <f t="shared" si="16"/>
        <v>156</v>
      </c>
    </row>
    <row r="13" spans="1:84" x14ac:dyDescent="0.25">
      <c r="A13" s="71" t="s">
        <v>57</v>
      </c>
      <c r="B13" s="2" t="s">
        <v>49</v>
      </c>
      <c r="C13" s="2" t="s">
        <v>50</v>
      </c>
      <c r="D13" s="2" t="s">
        <v>58</v>
      </c>
      <c r="E13">
        <f t="shared" si="4"/>
        <v>87929</v>
      </c>
      <c r="F13">
        <f t="shared" si="5"/>
        <v>44277</v>
      </c>
      <c r="G13">
        <v>954</v>
      </c>
      <c r="H13">
        <v>993</v>
      </c>
      <c r="I13">
        <v>933</v>
      </c>
      <c r="J13">
        <v>959</v>
      </c>
      <c r="K13">
        <v>985</v>
      </c>
      <c r="L13">
        <v>988</v>
      </c>
      <c r="M13">
        <v>867</v>
      </c>
      <c r="N13">
        <v>856</v>
      </c>
      <c r="O13">
        <v>736</v>
      </c>
      <c r="P13">
        <v>808</v>
      </c>
      <c r="Q13">
        <v>744</v>
      </c>
      <c r="R13">
        <v>803</v>
      </c>
      <c r="S13">
        <v>930</v>
      </c>
      <c r="T13">
        <v>869</v>
      </c>
      <c r="U13">
        <v>924</v>
      </c>
      <c r="V13">
        <v>898</v>
      </c>
      <c r="W13">
        <v>883</v>
      </c>
      <c r="X13">
        <v>836</v>
      </c>
      <c r="Y13">
        <v>805</v>
      </c>
      <c r="Z13">
        <v>819</v>
      </c>
      <c r="AA13">
        <v>3801</v>
      </c>
      <c r="AB13">
        <v>3952</v>
      </c>
      <c r="AC13">
        <v>3424</v>
      </c>
      <c r="AD13">
        <v>3178</v>
      </c>
      <c r="AE13">
        <v>2810</v>
      </c>
      <c r="AF13">
        <v>2502</v>
      </c>
      <c r="AG13">
        <v>1783</v>
      </c>
      <c r="AH13">
        <v>1680</v>
      </c>
      <c r="AI13">
        <v>1248</v>
      </c>
      <c r="AJ13">
        <v>822</v>
      </c>
      <c r="AK13">
        <v>639</v>
      </c>
      <c r="AL13">
        <v>399</v>
      </c>
      <c r="AM13">
        <v>449</v>
      </c>
      <c r="AN13">
        <f t="shared" si="6"/>
        <v>43652</v>
      </c>
      <c r="AO13">
        <v>926</v>
      </c>
      <c r="AP13">
        <v>984</v>
      </c>
      <c r="AQ13">
        <v>909</v>
      </c>
      <c r="AR13">
        <v>944</v>
      </c>
      <c r="AS13">
        <v>1008</v>
      </c>
      <c r="AT13">
        <v>945</v>
      </c>
      <c r="AU13">
        <v>681</v>
      </c>
      <c r="AV13">
        <v>700</v>
      </c>
      <c r="AW13">
        <v>831</v>
      </c>
      <c r="AX13">
        <v>728</v>
      </c>
      <c r="AY13">
        <v>910</v>
      </c>
      <c r="AZ13">
        <v>870</v>
      </c>
      <c r="BA13">
        <v>760</v>
      </c>
      <c r="BB13">
        <v>834</v>
      </c>
      <c r="BC13">
        <v>765</v>
      </c>
      <c r="BD13">
        <v>734</v>
      </c>
      <c r="BE13">
        <v>753</v>
      </c>
      <c r="BF13">
        <v>804</v>
      </c>
      <c r="BG13">
        <v>837</v>
      </c>
      <c r="BH13">
        <v>788</v>
      </c>
      <c r="BI13">
        <v>4320</v>
      </c>
      <c r="BJ13">
        <v>3702</v>
      </c>
      <c r="BK13">
        <v>3771</v>
      </c>
      <c r="BL13">
        <v>2884</v>
      </c>
      <c r="BM13">
        <v>2252</v>
      </c>
      <c r="BN13">
        <v>1939</v>
      </c>
      <c r="BO13">
        <v>2112</v>
      </c>
      <c r="BP13">
        <v>1566</v>
      </c>
      <c r="BQ13">
        <v>1228</v>
      </c>
      <c r="BR13">
        <v>1214</v>
      </c>
      <c r="BS13">
        <v>719</v>
      </c>
      <c r="BT13">
        <v>628</v>
      </c>
      <c r="BU13">
        <v>606</v>
      </c>
      <c r="BV13" s="38"/>
      <c r="BW13" s="5">
        <f t="shared" si="7"/>
        <v>10626</v>
      </c>
      <c r="BX13" s="5">
        <f t="shared" si="8"/>
        <v>5340</v>
      </c>
      <c r="BY13" s="5">
        <f t="shared" si="9"/>
        <v>9377</v>
      </c>
      <c r="BZ13" s="5">
        <f t="shared" si="10"/>
        <v>15377</v>
      </c>
      <c r="CA13" s="5">
        <f t="shared" si="11"/>
        <v>3557</v>
      </c>
      <c r="CB13" s="38">
        <f t="shared" si="12"/>
        <v>10436</v>
      </c>
      <c r="CC13" s="38">
        <f t="shared" si="13"/>
        <v>4650</v>
      </c>
      <c r="CD13" s="38">
        <f t="shared" si="14"/>
        <v>9647</v>
      </c>
      <c r="CE13" s="38">
        <f t="shared" si="15"/>
        <v>14524</v>
      </c>
      <c r="CF13" s="38">
        <f t="shared" si="16"/>
        <v>4395</v>
      </c>
    </row>
    <row r="14" spans="1:84" x14ac:dyDescent="0.25">
      <c r="A14" s="71" t="s">
        <v>59</v>
      </c>
      <c r="B14" s="2" t="s">
        <v>49</v>
      </c>
      <c r="C14" s="2" t="s">
        <v>50</v>
      </c>
      <c r="D14" s="2" t="s">
        <v>60</v>
      </c>
      <c r="E14">
        <f t="shared" si="4"/>
        <v>1380</v>
      </c>
      <c r="F14">
        <f t="shared" si="5"/>
        <v>689</v>
      </c>
      <c r="G14">
        <v>9</v>
      </c>
      <c r="H14">
        <v>7</v>
      </c>
      <c r="I14">
        <v>6</v>
      </c>
      <c r="J14">
        <v>10</v>
      </c>
      <c r="K14">
        <v>13</v>
      </c>
      <c r="L14">
        <v>6</v>
      </c>
      <c r="M14">
        <v>12</v>
      </c>
      <c r="N14">
        <v>12</v>
      </c>
      <c r="O14">
        <v>13</v>
      </c>
      <c r="P14">
        <v>11</v>
      </c>
      <c r="Q14">
        <v>11</v>
      </c>
      <c r="R14">
        <v>12</v>
      </c>
      <c r="S14">
        <v>11</v>
      </c>
      <c r="T14">
        <v>11</v>
      </c>
      <c r="U14">
        <v>12</v>
      </c>
      <c r="V14">
        <v>9</v>
      </c>
      <c r="W14">
        <v>8</v>
      </c>
      <c r="X14">
        <v>8</v>
      </c>
      <c r="Y14">
        <v>7</v>
      </c>
      <c r="Z14">
        <v>11</v>
      </c>
      <c r="AA14">
        <v>32</v>
      </c>
      <c r="AB14">
        <v>31</v>
      </c>
      <c r="AC14">
        <v>34</v>
      </c>
      <c r="AD14">
        <v>37</v>
      </c>
      <c r="AE14">
        <v>41</v>
      </c>
      <c r="AF14">
        <v>44</v>
      </c>
      <c r="AG14">
        <v>34</v>
      </c>
      <c r="AH14">
        <v>53</v>
      </c>
      <c r="AI14">
        <v>42</v>
      </c>
      <c r="AJ14">
        <v>41</v>
      </c>
      <c r="AK14">
        <v>38</v>
      </c>
      <c r="AL14">
        <v>33</v>
      </c>
      <c r="AM14">
        <v>30</v>
      </c>
      <c r="AN14">
        <f t="shared" si="6"/>
        <v>691</v>
      </c>
      <c r="AO14">
        <v>5</v>
      </c>
      <c r="AP14">
        <v>9</v>
      </c>
      <c r="AQ14">
        <v>8</v>
      </c>
      <c r="AR14">
        <v>7</v>
      </c>
      <c r="AS14">
        <v>10</v>
      </c>
      <c r="AT14">
        <v>5</v>
      </c>
      <c r="AU14">
        <v>12</v>
      </c>
      <c r="AV14">
        <v>12</v>
      </c>
      <c r="AW14">
        <v>11</v>
      </c>
      <c r="AX14">
        <v>12</v>
      </c>
      <c r="AY14">
        <v>12</v>
      </c>
      <c r="AZ14">
        <v>11</v>
      </c>
      <c r="BA14">
        <v>12</v>
      </c>
      <c r="BB14">
        <v>11</v>
      </c>
      <c r="BC14">
        <v>10</v>
      </c>
      <c r="BD14">
        <v>8</v>
      </c>
      <c r="BE14">
        <v>8</v>
      </c>
      <c r="BF14">
        <v>7</v>
      </c>
      <c r="BG14">
        <v>7</v>
      </c>
      <c r="BH14">
        <v>11</v>
      </c>
      <c r="BI14">
        <v>37</v>
      </c>
      <c r="BJ14">
        <v>30</v>
      </c>
      <c r="BK14">
        <v>29</v>
      </c>
      <c r="BL14">
        <v>30</v>
      </c>
      <c r="BM14">
        <v>35</v>
      </c>
      <c r="BN14">
        <v>37</v>
      </c>
      <c r="BO14">
        <v>37</v>
      </c>
      <c r="BP14">
        <v>58</v>
      </c>
      <c r="BQ14">
        <v>51</v>
      </c>
      <c r="BR14">
        <v>40</v>
      </c>
      <c r="BS14">
        <v>42</v>
      </c>
      <c r="BT14">
        <v>38</v>
      </c>
      <c r="BU14">
        <v>39</v>
      </c>
      <c r="BV14" s="38"/>
      <c r="BW14" s="5">
        <f t="shared" si="7"/>
        <v>122</v>
      </c>
      <c r="BX14" s="5">
        <f t="shared" si="8"/>
        <v>59</v>
      </c>
      <c r="BY14" s="5">
        <f t="shared" si="9"/>
        <v>81</v>
      </c>
      <c r="BZ14" s="5">
        <f t="shared" si="10"/>
        <v>243</v>
      </c>
      <c r="CA14" s="5">
        <f t="shared" si="11"/>
        <v>184</v>
      </c>
      <c r="CB14" s="38">
        <f t="shared" si="12"/>
        <v>114</v>
      </c>
      <c r="CC14" s="38">
        <f t="shared" si="13"/>
        <v>56</v>
      </c>
      <c r="CD14" s="38">
        <f t="shared" si="14"/>
        <v>85</v>
      </c>
      <c r="CE14" s="38">
        <f t="shared" si="15"/>
        <v>226</v>
      </c>
      <c r="CF14" s="38">
        <f t="shared" si="16"/>
        <v>210</v>
      </c>
    </row>
    <row r="15" spans="1:84" x14ac:dyDescent="0.25">
      <c r="A15" s="71" t="s">
        <v>61</v>
      </c>
      <c r="B15" s="2" t="s">
        <v>49</v>
      </c>
      <c r="C15" s="2" t="s">
        <v>50</v>
      </c>
      <c r="D15" s="2" t="s">
        <v>62</v>
      </c>
      <c r="E15">
        <f t="shared" si="4"/>
        <v>1841</v>
      </c>
      <c r="F15">
        <f t="shared" si="5"/>
        <v>911</v>
      </c>
      <c r="G15">
        <v>16</v>
      </c>
      <c r="H15">
        <v>15</v>
      </c>
      <c r="I15">
        <v>14</v>
      </c>
      <c r="J15">
        <v>21</v>
      </c>
      <c r="K15">
        <v>22</v>
      </c>
      <c r="L15">
        <v>20</v>
      </c>
      <c r="M15">
        <v>16</v>
      </c>
      <c r="N15">
        <v>16</v>
      </c>
      <c r="O15">
        <v>16</v>
      </c>
      <c r="P15">
        <v>13</v>
      </c>
      <c r="Q15">
        <v>17</v>
      </c>
      <c r="R15">
        <v>20</v>
      </c>
      <c r="S15">
        <v>20</v>
      </c>
      <c r="T15">
        <v>21</v>
      </c>
      <c r="U15">
        <v>15</v>
      </c>
      <c r="V15">
        <v>15</v>
      </c>
      <c r="W15">
        <v>15</v>
      </c>
      <c r="X15">
        <v>15</v>
      </c>
      <c r="Y15">
        <v>13</v>
      </c>
      <c r="Z15">
        <v>13</v>
      </c>
      <c r="AA15">
        <v>60</v>
      </c>
      <c r="AB15">
        <v>59</v>
      </c>
      <c r="AC15">
        <v>58</v>
      </c>
      <c r="AD15">
        <v>64</v>
      </c>
      <c r="AE15">
        <v>56</v>
      </c>
      <c r="AF15">
        <v>52</v>
      </c>
      <c r="AG15">
        <v>29</v>
      </c>
      <c r="AH15">
        <v>54</v>
      </c>
      <c r="AI15">
        <v>42</v>
      </c>
      <c r="AJ15">
        <v>34</v>
      </c>
      <c r="AK15">
        <v>26</v>
      </c>
      <c r="AL15">
        <v>23</v>
      </c>
      <c r="AM15">
        <v>21</v>
      </c>
      <c r="AN15">
        <f t="shared" si="6"/>
        <v>930</v>
      </c>
      <c r="AO15">
        <v>10</v>
      </c>
      <c r="AP15">
        <v>27</v>
      </c>
      <c r="AQ15">
        <v>22</v>
      </c>
      <c r="AR15">
        <v>14</v>
      </c>
      <c r="AS15">
        <v>17</v>
      </c>
      <c r="AT15">
        <v>22</v>
      </c>
      <c r="AU15">
        <v>14</v>
      </c>
      <c r="AV15">
        <v>15</v>
      </c>
      <c r="AW15">
        <v>16</v>
      </c>
      <c r="AX15">
        <v>16</v>
      </c>
      <c r="AY15">
        <v>19</v>
      </c>
      <c r="AZ15">
        <v>18</v>
      </c>
      <c r="BA15">
        <v>19</v>
      </c>
      <c r="BB15">
        <v>17</v>
      </c>
      <c r="BC15">
        <v>17</v>
      </c>
      <c r="BD15">
        <v>16</v>
      </c>
      <c r="BE15">
        <v>15</v>
      </c>
      <c r="BF15">
        <v>13</v>
      </c>
      <c r="BG15">
        <v>15</v>
      </c>
      <c r="BH15">
        <v>8</v>
      </c>
      <c r="BI15">
        <v>60</v>
      </c>
      <c r="BJ15">
        <v>68</v>
      </c>
      <c r="BK15">
        <v>64</v>
      </c>
      <c r="BL15">
        <v>64</v>
      </c>
      <c r="BM15">
        <v>48</v>
      </c>
      <c r="BN15">
        <v>42</v>
      </c>
      <c r="BO15">
        <v>34</v>
      </c>
      <c r="BP15">
        <v>48</v>
      </c>
      <c r="BQ15">
        <v>44</v>
      </c>
      <c r="BR15">
        <v>42</v>
      </c>
      <c r="BS15">
        <v>29</v>
      </c>
      <c r="BT15">
        <v>25</v>
      </c>
      <c r="BU15">
        <v>32</v>
      </c>
      <c r="BV15" s="38"/>
      <c r="BW15" s="5">
        <f t="shared" si="7"/>
        <v>206</v>
      </c>
      <c r="BX15" s="5">
        <f t="shared" si="8"/>
        <v>101</v>
      </c>
      <c r="BY15" s="5">
        <f t="shared" si="9"/>
        <v>145</v>
      </c>
      <c r="BZ15" s="5">
        <f t="shared" si="10"/>
        <v>313</v>
      </c>
      <c r="CA15" s="5">
        <f t="shared" si="11"/>
        <v>146</v>
      </c>
      <c r="CB15" s="38">
        <f t="shared" si="12"/>
        <v>210</v>
      </c>
      <c r="CC15" s="38">
        <f t="shared" si="13"/>
        <v>97</v>
      </c>
      <c r="CD15" s="38">
        <f t="shared" si="14"/>
        <v>151</v>
      </c>
      <c r="CE15" s="38">
        <f t="shared" si="15"/>
        <v>300</v>
      </c>
      <c r="CF15" s="38">
        <f t="shared" si="16"/>
        <v>172</v>
      </c>
    </row>
    <row r="16" spans="1:84" x14ac:dyDescent="0.25">
      <c r="A16" s="71" t="s">
        <v>63</v>
      </c>
      <c r="B16" s="2" t="s">
        <v>49</v>
      </c>
      <c r="C16" s="2" t="s">
        <v>50</v>
      </c>
      <c r="D16" s="2" t="s">
        <v>36</v>
      </c>
      <c r="E16">
        <f t="shared" si="4"/>
        <v>2030</v>
      </c>
      <c r="F16">
        <f t="shared" si="5"/>
        <v>967</v>
      </c>
      <c r="G16">
        <v>4</v>
      </c>
      <c r="H16">
        <v>3</v>
      </c>
      <c r="I16">
        <v>4</v>
      </c>
      <c r="J16">
        <v>8</v>
      </c>
      <c r="K16">
        <v>2</v>
      </c>
      <c r="L16">
        <v>10</v>
      </c>
      <c r="M16">
        <v>12</v>
      </c>
      <c r="N16">
        <v>13</v>
      </c>
      <c r="O16">
        <v>12</v>
      </c>
      <c r="P16">
        <v>12</v>
      </c>
      <c r="Q16">
        <v>17</v>
      </c>
      <c r="R16">
        <v>17</v>
      </c>
      <c r="S16">
        <v>17</v>
      </c>
      <c r="T16">
        <v>17</v>
      </c>
      <c r="U16">
        <v>17</v>
      </c>
      <c r="V16">
        <v>15</v>
      </c>
      <c r="W16">
        <v>13</v>
      </c>
      <c r="X16">
        <v>14</v>
      </c>
      <c r="Y16">
        <v>13</v>
      </c>
      <c r="Z16">
        <v>12</v>
      </c>
      <c r="AA16">
        <v>63</v>
      </c>
      <c r="AB16">
        <v>60</v>
      </c>
      <c r="AC16">
        <v>60</v>
      </c>
      <c r="AD16">
        <v>65</v>
      </c>
      <c r="AE16">
        <v>59</v>
      </c>
      <c r="AF16">
        <v>48</v>
      </c>
      <c r="AG16">
        <v>57</v>
      </c>
      <c r="AH16">
        <v>62</v>
      </c>
      <c r="AI16">
        <v>64</v>
      </c>
      <c r="AJ16">
        <v>63</v>
      </c>
      <c r="AK16">
        <v>52</v>
      </c>
      <c r="AL16">
        <v>42</v>
      </c>
      <c r="AM16">
        <v>40</v>
      </c>
      <c r="AN16">
        <f t="shared" si="6"/>
        <v>1063</v>
      </c>
      <c r="AO16">
        <v>8</v>
      </c>
      <c r="AP16">
        <v>7</v>
      </c>
      <c r="AQ16">
        <v>13</v>
      </c>
      <c r="AR16">
        <v>5</v>
      </c>
      <c r="AS16">
        <v>11</v>
      </c>
      <c r="AT16">
        <v>6</v>
      </c>
      <c r="AU16">
        <v>11</v>
      </c>
      <c r="AV16">
        <v>11</v>
      </c>
      <c r="AW16">
        <v>14</v>
      </c>
      <c r="AX16">
        <v>13</v>
      </c>
      <c r="AY16">
        <v>14</v>
      </c>
      <c r="AZ16">
        <v>18</v>
      </c>
      <c r="BA16">
        <v>17</v>
      </c>
      <c r="BB16">
        <v>16</v>
      </c>
      <c r="BC16">
        <v>19</v>
      </c>
      <c r="BD16">
        <v>14</v>
      </c>
      <c r="BE16">
        <v>12</v>
      </c>
      <c r="BF16">
        <v>11</v>
      </c>
      <c r="BG16">
        <v>13</v>
      </c>
      <c r="BH16">
        <v>11</v>
      </c>
      <c r="BI16">
        <v>68</v>
      </c>
      <c r="BJ16">
        <v>66</v>
      </c>
      <c r="BK16">
        <v>69</v>
      </c>
      <c r="BL16">
        <v>65</v>
      </c>
      <c r="BM16">
        <v>62</v>
      </c>
      <c r="BN16">
        <v>59</v>
      </c>
      <c r="BO16">
        <v>72</v>
      </c>
      <c r="BP16">
        <v>58</v>
      </c>
      <c r="BQ16">
        <v>70</v>
      </c>
      <c r="BR16">
        <v>70</v>
      </c>
      <c r="BS16">
        <v>66</v>
      </c>
      <c r="BT16">
        <v>42</v>
      </c>
      <c r="BU16">
        <v>52</v>
      </c>
      <c r="BV16" s="38"/>
      <c r="BW16" s="5">
        <f t="shared" si="7"/>
        <v>114</v>
      </c>
      <c r="BX16" s="5">
        <f t="shared" si="8"/>
        <v>93</v>
      </c>
      <c r="BY16" s="5">
        <f t="shared" si="9"/>
        <v>148</v>
      </c>
      <c r="BZ16" s="5">
        <f t="shared" si="10"/>
        <v>351</v>
      </c>
      <c r="CA16" s="5">
        <f t="shared" si="11"/>
        <v>261</v>
      </c>
      <c r="CB16" s="38">
        <f t="shared" si="12"/>
        <v>131</v>
      </c>
      <c r="CC16" s="38">
        <f t="shared" si="13"/>
        <v>89</v>
      </c>
      <c r="CD16" s="38">
        <f t="shared" si="14"/>
        <v>158</v>
      </c>
      <c r="CE16" s="38">
        <f t="shared" si="15"/>
        <v>385</v>
      </c>
      <c r="CF16" s="38">
        <f t="shared" si="16"/>
        <v>300</v>
      </c>
    </row>
    <row r="17" spans="1:84" x14ac:dyDescent="0.25">
      <c r="A17" s="71" t="s">
        <v>64</v>
      </c>
      <c r="B17" s="2" t="s">
        <v>49</v>
      </c>
      <c r="C17" s="2" t="s">
        <v>50</v>
      </c>
      <c r="D17" s="2" t="s">
        <v>65</v>
      </c>
      <c r="E17">
        <f t="shared" si="4"/>
        <v>2190</v>
      </c>
      <c r="F17">
        <f t="shared" si="5"/>
        <v>1104</v>
      </c>
      <c r="G17">
        <v>11</v>
      </c>
      <c r="H17">
        <v>12</v>
      </c>
      <c r="I17">
        <v>18</v>
      </c>
      <c r="J17">
        <v>17</v>
      </c>
      <c r="K17">
        <v>20</v>
      </c>
      <c r="L17">
        <v>18</v>
      </c>
      <c r="M17">
        <v>24</v>
      </c>
      <c r="N17">
        <v>21</v>
      </c>
      <c r="O17">
        <v>25</v>
      </c>
      <c r="P17">
        <v>23</v>
      </c>
      <c r="Q17">
        <v>24</v>
      </c>
      <c r="R17">
        <v>29</v>
      </c>
      <c r="S17">
        <v>26</v>
      </c>
      <c r="T17">
        <v>27</v>
      </c>
      <c r="U17">
        <v>24</v>
      </c>
      <c r="V17">
        <v>23</v>
      </c>
      <c r="W17">
        <v>18</v>
      </c>
      <c r="X17">
        <v>16</v>
      </c>
      <c r="Y17">
        <v>15</v>
      </c>
      <c r="Z17">
        <v>15</v>
      </c>
      <c r="AA17">
        <v>77</v>
      </c>
      <c r="AB17">
        <v>71</v>
      </c>
      <c r="AC17">
        <v>98</v>
      </c>
      <c r="AD17">
        <v>91</v>
      </c>
      <c r="AE17">
        <v>64</v>
      </c>
      <c r="AF17">
        <v>53</v>
      </c>
      <c r="AG17">
        <v>39</v>
      </c>
      <c r="AH17">
        <v>46</v>
      </c>
      <c r="AI17">
        <v>37</v>
      </c>
      <c r="AJ17">
        <v>40</v>
      </c>
      <c r="AK17">
        <v>37</v>
      </c>
      <c r="AL17">
        <v>24</v>
      </c>
      <c r="AM17">
        <v>21</v>
      </c>
      <c r="AN17">
        <f t="shared" si="6"/>
        <v>1086</v>
      </c>
      <c r="AO17">
        <v>12</v>
      </c>
      <c r="AP17">
        <v>12</v>
      </c>
      <c r="AQ17">
        <v>12</v>
      </c>
      <c r="AR17">
        <v>20</v>
      </c>
      <c r="AS17">
        <v>19</v>
      </c>
      <c r="AT17">
        <v>13</v>
      </c>
      <c r="AU17">
        <v>19</v>
      </c>
      <c r="AV17">
        <v>23</v>
      </c>
      <c r="AW17">
        <v>21</v>
      </c>
      <c r="AX17">
        <v>21</v>
      </c>
      <c r="AY17">
        <v>28</v>
      </c>
      <c r="AZ17">
        <v>25</v>
      </c>
      <c r="BA17">
        <v>28</v>
      </c>
      <c r="BB17">
        <v>26</v>
      </c>
      <c r="BC17">
        <v>19</v>
      </c>
      <c r="BD17">
        <v>19</v>
      </c>
      <c r="BE17">
        <v>19</v>
      </c>
      <c r="BF17">
        <v>15</v>
      </c>
      <c r="BG17">
        <v>17</v>
      </c>
      <c r="BH17">
        <v>16</v>
      </c>
      <c r="BI17">
        <v>74</v>
      </c>
      <c r="BJ17">
        <v>62</v>
      </c>
      <c r="BK17">
        <v>76</v>
      </c>
      <c r="BL17">
        <v>75</v>
      </c>
      <c r="BM17">
        <v>65</v>
      </c>
      <c r="BN17">
        <v>46</v>
      </c>
      <c r="BO17">
        <v>49</v>
      </c>
      <c r="BP17">
        <v>53</v>
      </c>
      <c r="BQ17">
        <v>54</v>
      </c>
      <c r="BR17">
        <v>57</v>
      </c>
      <c r="BS17">
        <v>38</v>
      </c>
      <c r="BT17">
        <v>31</v>
      </c>
      <c r="BU17">
        <v>22</v>
      </c>
      <c r="BV17" s="38"/>
      <c r="BW17" s="5">
        <f t="shared" si="7"/>
        <v>242</v>
      </c>
      <c r="BX17" s="5">
        <f t="shared" si="8"/>
        <v>134</v>
      </c>
      <c r="BY17" s="5">
        <f t="shared" si="9"/>
        <v>178</v>
      </c>
      <c r="BZ17" s="5">
        <f t="shared" si="10"/>
        <v>391</v>
      </c>
      <c r="CA17" s="5">
        <f t="shared" si="11"/>
        <v>159</v>
      </c>
      <c r="CB17" s="38">
        <f t="shared" si="12"/>
        <v>225</v>
      </c>
      <c r="CC17" s="38">
        <f t="shared" si="13"/>
        <v>126</v>
      </c>
      <c r="CD17" s="38">
        <f t="shared" si="14"/>
        <v>169</v>
      </c>
      <c r="CE17" s="38">
        <f t="shared" si="15"/>
        <v>364</v>
      </c>
      <c r="CF17" s="38">
        <f t="shared" si="16"/>
        <v>202</v>
      </c>
    </row>
    <row r="18" spans="1:84" x14ac:dyDescent="0.25">
      <c r="A18" s="71" t="s">
        <v>66</v>
      </c>
      <c r="B18" s="2" t="s">
        <v>49</v>
      </c>
      <c r="C18" s="2" t="s">
        <v>50</v>
      </c>
      <c r="D18" s="2" t="s">
        <v>67</v>
      </c>
      <c r="E18">
        <f t="shared" si="4"/>
        <v>165106</v>
      </c>
      <c r="F18">
        <f t="shared" si="5"/>
        <v>79114</v>
      </c>
      <c r="G18">
        <v>1321</v>
      </c>
      <c r="H18">
        <v>1559</v>
      </c>
      <c r="I18">
        <v>1547</v>
      </c>
      <c r="J18">
        <v>1466</v>
      </c>
      <c r="K18">
        <v>1463</v>
      </c>
      <c r="L18">
        <v>1399</v>
      </c>
      <c r="M18">
        <v>1103</v>
      </c>
      <c r="N18">
        <v>1221</v>
      </c>
      <c r="O18">
        <v>1177</v>
      </c>
      <c r="P18">
        <v>1088</v>
      </c>
      <c r="Q18">
        <v>1289</v>
      </c>
      <c r="R18">
        <v>1431</v>
      </c>
      <c r="S18">
        <v>1376</v>
      </c>
      <c r="T18">
        <v>1194</v>
      </c>
      <c r="U18">
        <v>1358</v>
      </c>
      <c r="V18">
        <v>1214</v>
      </c>
      <c r="W18">
        <v>1323</v>
      </c>
      <c r="X18">
        <v>1459</v>
      </c>
      <c r="Y18">
        <v>1286</v>
      </c>
      <c r="Z18">
        <v>1527</v>
      </c>
      <c r="AA18">
        <v>6800</v>
      </c>
      <c r="AB18">
        <v>6704</v>
      </c>
      <c r="AC18">
        <v>7431</v>
      </c>
      <c r="AD18">
        <v>5542</v>
      </c>
      <c r="AE18">
        <v>4678</v>
      </c>
      <c r="AF18">
        <v>4468</v>
      </c>
      <c r="AG18">
        <v>4205</v>
      </c>
      <c r="AH18">
        <v>3358</v>
      </c>
      <c r="AI18">
        <v>3033</v>
      </c>
      <c r="AJ18">
        <v>2463</v>
      </c>
      <c r="AK18">
        <v>1612</v>
      </c>
      <c r="AL18">
        <v>912</v>
      </c>
      <c r="AM18">
        <v>1107</v>
      </c>
      <c r="AN18">
        <f t="shared" si="6"/>
        <v>85992</v>
      </c>
      <c r="AO18">
        <v>1258</v>
      </c>
      <c r="AP18">
        <v>1439</v>
      </c>
      <c r="AQ18">
        <v>1387</v>
      </c>
      <c r="AR18">
        <v>1475</v>
      </c>
      <c r="AS18">
        <v>1386</v>
      </c>
      <c r="AT18">
        <v>1403</v>
      </c>
      <c r="AU18">
        <v>1295</v>
      </c>
      <c r="AV18">
        <v>1173</v>
      </c>
      <c r="AW18">
        <v>1225</v>
      </c>
      <c r="AX18">
        <v>1252</v>
      </c>
      <c r="AY18">
        <v>1237</v>
      </c>
      <c r="AZ18">
        <v>1125</v>
      </c>
      <c r="BA18">
        <v>1220</v>
      </c>
      <c r="BB18">
        <v>1459</v>
      </c>
      <c r="BC18">
        <v>1323</v>
      </c>
      <c r="BD18">
        <v>1425</v>
      </c>
      <c r="BE18">
        <v>1378</v>
      </c>
      <c r="BF18">
        <v>1294</v>
      </c>
      <c r="BG18">
        <v>1511</v>
      </c>
      <c r="BH18">
        <v>1245</v>
      </c>
      <c r="BI18">
        <v>7727</v>
      </c>
      <c r="BJ18">
        <v>7672</v>
      </c>
      <c r="BK18">
        <v>7258</v>
      </c>
      <c r="BL18">
        <v>6146</v>
      </c>
      <c r="BM18">
        <v>5380</v>
      </c>
      <c r="BN18">
        <v>4773</v>
      </c>
      <c r="BO18">
        <v>4783</v>
      </c>
      <c r="BP18">
        <v>4494</v>
      </c>
      <c r="BQ18">
        <v>3501</v>
      </c>
      <c r="BR18">
        <v>2641</v>
      </c>
      <c r="BS18">
        <v>2046</v>
      </c>
      <c r="BT18">
        <v>1380</v>
      </c>
      <c r="BU18">
        <v>1681</v>
      </c>
      <c r="BV18" s="38"/>
      <c r="BW18" s="5">
        <f t="shared" si="7"/>
        <v>16064</v>
      </c>
      <c r="BX18" s="5">
        <f t="shared" si="8"/>
        <v>7924</v>
      </c>
      <c r="BY18" s="5">
        <f t="shared" si="9"/>
        <v>16317</v>
      </c>
      <c r="BZ18" s="5">
        <f t="shared" si="10"/>
        <v>29682</v>
      </c>
      <c r="CA18" s="5">
        <f t="shared" si="11"/>
        <v>9127</v>
      </c>
      <c r="CB18" s="38">
        <f t="shared" si="12"/>
        <v>15655</v>
      </c>
      <c r="CC18" s="38">
        <f t="shared" si="13"/>
        <v>8099</v>
      </c>
      <c r="CD18" s="38">
        <f t="shared" si="14"/>
        <v>18155</v>
      </c>
      <c r="CE18" s="38">
        <f t="shared" si="15"/>
        <v>32834</v>
      </c>
      <c r="CF18" s="38">
        <f t="shared" si="16"/>
        <v>11249</v>
      </c>
    </row>
    <row r="19" spans="1:84" x14ac:dyDescent="0.25">
      <c r="A19" s="71" t="s">
        <v>68</v>
      </c>
      <c r="B19" s="2" t="s">
        <v>49</v>
      </c>
      <c r="C19" s="2" t="s">
        <v>50</v>
      </c>
      <c r="D19" s="2" t="s">
        <v>69</v>
      </c>
      <c r="E19">
        <f t="shared" si="4"/>
        <v>1289</v>
      </c>
      <c r="F19">
        <f t="shared" si="5"/>
        <v>615</v>
      </c>
      <c r="G19">
        <v>11</v>
      </c>
      <c r="H19">
        <v>11</v>
      </c>
      <c r="I19">
        <v>11</v>
      </c>
      <c r="J19">
        <v>7</v>
      </c>
      <c r="K19">
        <v>6</v>
      </c>
      <c r="L19">
        <v>6</v>
      </c>
      <c r="M19">
        <v>11</v>
      </c>
      <c r="N19">
        <v>10</v>
      </c>
      <c r="O19">
        <v>13</v>
      </c>
      <c r="P19">
        <v>14</v>
      </c>
      <c r="Q19">
        <v>13</v>
      </c>
      <c r="R19">
        <v>12</v>
      </c>
      <c r="S19">
        <v>12</v>
      </c>
      <c r="T19">
        <v>13</v>
      </c>
      <c r="U19">
        <v>12</v>
      </c>
      <c r="V19">
        <v>10</v>
      </c>
      <c r="W19">
        <v>9</v>
      </c>
      <c r="X19">
        <v>9</v>
      </c>
      <c r="Y19">
        <v>8</v>
      </c>
      <c r="Z19">
        <v>8</v>
      </c>
      <c r="AA19">
        <v>42</v>
      </c>
      <c r="AB19">
        <v>30</v>
      </c>
      <c r="AC19">
        <v>34</v>
      </c>
      <c r="AD19">
        <v>36</v>
      </c>
      <c r="AE19">
        <v>35</v>
      </c>
      <c r="AF19">
        <v>30</v>
      </c>
      <c r="AG19">
        <v>35</v>
      </c>
      <c r="AH19">
        <v>25</v>
      </c>
      <c r="AI19">
        <v>39</v>
      </c>
      <c r="AJ19">
        <v>25</v>
      </c>
      <c r="AK19">
        <v>31</v>
      </c>
      <c r="AL19">
        <v>21</v>
      </c>
      <c r="AM19">
        <v>26</v>
      </c>
      <c r="AN19">
        <f t="shared" si="6"/>
        <v>674</v>
      </c>
      <c r="AO19">
        <v>7</v>
      </c>
      <c r="AP19">
        <v>8</v>
      </c>
      <c r="AQ19">
        <v>6</v>
      </c>
      <c r="AR19">
        <v>6</v>
      </c>
      <c r="AS19">
        <v>16</v>
      </c>
      <c r="AT19">
        <v>14</v>
      </c>
      <c r="AU19">
        <v>12</v>
      </c>
      <c r="AV19">
        <v>11</v>
      </c>
      <c r="AW19">
        <v>11</v>
      </c>
      <c r="AX19">
        <v>10</v>
      </c>
      <c r="AY19">
        <v>13</v>
      </c>
      <c r="AZ19">
        <v>15</v>
      </c>
      <c r="BA19">
        <v>15</v>
      </c>
      <c r="BB19">
        <v>13</v>
      </c>
      <c r="BC19">
        <v>13</v>
      </c>
      <c r="BD19">
        <v>12</v>
      </c>
      <c r="BE19">
        <v>11</v>
      </c>
      <c r="BF19">
        <v>9</v>
      </c>
      <c r="BG19">
        <v>9</v>
      </c>
      <c r="BH19">
        <v>7</v>
      </c>
      <c r="BI19">
        <v>34</v>
      </c>
      <c r="BJ19">
        <v>30</v>
      </c>
      <c r="BK19">
        <v>36</v>
      </c>
      <c r="BL19">
        <v>37</v>
      </c>
      <c r="BM19">
        <v>39</v>
      </c>
      <c r="BN19">
        <v>30</v>
      </c>
      <c r="BO19">
        <v>39</v>
      </c>
      <c r="BP19">
        <v>30</v>
      </c>
      <c r="BQ19">
        <v>37</v>
      </c>
      <c r="BR19">
        <v>36</v>
      </c>
      <c r="BS19">
        <v>37</v>
      </c>
      <c r="BT19">
        <v>30</v>
      </c>
      <c r="BU19">
        <v>41</v>
      </c>
      <c r="BV19" s="38"/>
      <c r="BW19" s="5">
        <f t="shared" si="7"/>
        <v>125</v>
      </c>
      <c r="BX19" s="5">
        <f t="shared" si="8"/>
        <v>65</v>
      </c>
      <c r="BY19" s="5">
        <f t="shared" si="9"/>
        <v>88</v>
      </c>
      <c r="BZ19" s="5">
        <f t="shared" si="10"/>
        <v>195</v>
      </c>
      <c r="CA19" s="5">
        <f t="shared" si="11"/>
        <v>142</v>
      </c>
      <c r="CB19" s="38">
        <f t="shared" si="12"/>
        <v>129</v>
      </c>
      <c r="CC19" s="38">
        <f t="shared" si="13"/>
        <v>73</v>
      </c>
      <c r="CD19" s="38">
        <f t="shared" si="14"/>
        <v>80</v>
      </c>
      <c r="CE19" s="38">
        <f t="shared" si="15"/>
        <v>211</v>
      </c>
      <c r="CF19" s="38">
        <f t="shared" si="16"/>
        <v>181</v>
      </c>
    </row>
    <row r="20" spans="1:84" x14ac:dyDescent="0.25">
      <c r="A20" s="71" t="s">
        <v>70</v>
      </c>
      <c r="B20" s="2" t="s">
        <v>49</v>
      </c>
      <c r="C20" s="2" t="s">
        <v>50</v>
      </c>
      <c r="D20" s="2" t="s">
        <v>71</v>
      </c>
      <c r="E20">
        <f t="shared" si="4"/>
        <v>4561</v>
      </c>
      <c r="F20">
        <f t="shared" si="5"/>
        <v>2264</v>
      </c>
      <c r="G20">
        <v>47</v>
      </c>
      <c r="H20">
        <v>52</v>
      </c>
      <c r="I20">
        <v>49</v>
      </c>
      <c r="J20">
        <v>40</v>
      </c>
      <c r="K20">
        <v>45</v>
      </c>
      <c r="L20">
        <v>49</v>
      </c>
      <c r="M20">
        <v>40</v>
      </c>
      <c r="N20">
        <v>39</v>
      </c>
      <c r="O20">
        <v>41</v>
      </c>
      <c r="P20">
        <v>47</v>
      </c>
      <c r="Q20">
        <v>39</v>
      </c>
      <c r="R20">
        <v>38</v>
      </c>
      <c r="S20">
        <v>36</v>
      </c>
      <c r="T20">
        <v>37</v>
      </c>
      <c r="U20">
        <v>40</v>
      </c>
      <c r="V20">
        <v>43</v>
      </c>
      <c r="W20">
        <v>42</v>
      </c>
      <c r="X20">
        <v>48</v>
      </c>
      <c r="Y20">
        <v>45</v>
      </c>
      <c r="Z20">
        <v>34</v>
      </c>
      <c r="AA20">
        <v>169</v>
      </c>
      <c r="AB20">
        <v>150</v>
      </c>
      <c r="AC20">
        <v>196</v>
      </c>
      <c r="AD20">
        <v>137</v>
      </c>
      <c r="AE20">
        <v>129</v>
      </c>
      <c r="AF20">
        <v>132</v>
      </c>
      <c r="AG20">
        <v>109</v>
      </c>
      <c r="AH20">
        <v>95</v>
      </c>
      <c r="AI20">
        <v>79</v>
      </c>
      <c r="AJ20">
        <v>65</v>
      </c>
      <c r="AK20">
        <v>61</v>
      </c>
      <c r="AL20">
        <v>37</v>
      </c>
      <c r="AM20">
        <v>54</v>
      </c>
      <c r="AN20">
        <f t="shared" si="6"/>
        <v>2297</v>
      </c>
      <c r="AO20">
        <v>40</v>
      </c>
      <c r="AP20">
        <v>47</v>
      </c>
      <c r="AQ20">
        <v>39</v>
      </c>
      <c r="AR20">
        <v>57</v>
      </c>
      <c r="AS20">
        <v>35</v>
      </c>
      <c r="AT20">
        <v>57</v>
      </c>
      <c r="AU20">
        <v>43</v>
      </c>
      <c r="AV20">
        <v>42</v>
      </c>
      <c r="AW20">
        <v>38</v>
      </c>
      <c r="AX20">
        <v>35</v>
      </c>
      <c r="AY20">
        <v>42</v>
      </c>
      <c r="AZ20">
        <v>40</v>
      </c>
      <c r="BA20">
        <v>39</v>
      </c>
      <c r="BB20">
        <v>43</v>
      </c>
      <c r="BC20">
        <v>41</v>
      </c>
      <c r="BD20">
        <v>38</v>
      </c>
      <c r="BE20">
        <v>43</v>
      </c>
      <c r="BF20">
        <v>37</v>
      </c>
      <c r="BG20">
        <v>37</v>
      </c>
      <c r="BH20">
        <v>39</v>
      </c>
      <c r="BI20">
        <v>152</v>
      </c>
      <c r="BJ20">
        <v>158</v>
      </c>
      <c r="BK20">
        <v>183</v>
      </c>
      <c r="BL20">
        <v>164</v>
      </c>
      <c r="BM20">
        <v>123</v>
      </c>
      <c r="BN20">
        <v>111</v>
      </c>
      <c r="BO20">
        <v>118</v>
      </c>
      <c r="BP20">
        <v>118</v>
      </c>
      <c r="BQ20">
        <v>81</v>
      </c>
      <c r="BR20">
        <v>69</v>
      </c>
      <c r="BS20">
        <v>90</v>
      </c>
      <c r="BT20">
        <v>37</v>
      </c>
      <c r="BU20">
        <v>61</v>
      </c>
      <c r="BV20" s="38"/>
      <c r="BW20" s="5">
        <f t="shared" si="7"/>
        <v>526</v>
      </c>
      <c r="BX20" s="5">
        <f t="shared" si="8"/>
        <v>246</v>
      </c>
      <c r="BY20" s="5">
        <f t="shared" si="9"/>
        <v>398</v>
      </c>
      <c r="BZ20" s="5">
        <f t="shared" si="10"/>
        <v>798</v>
      </c>
      <c r="CA20" s="5">
        <f t="shared" si="11"/>
        <v>296</v>
      </c>
      <c r="CB20" s="38">
        <f t="shared" si="12"/>
        <v>515</v>
      </c>
      <c r="CC20" s="38">
        <f t="shared" si="13"/>
        <v>241</v>
      </c>
      <c r="CD20" s="38">
        <f t="shared" si="14"/>
        <v>386</v>
      </c>
      <c r="CE20" s="38">
        <f t="shared" si="15"/>
        <v>817</v>
      </c>
      <c r="CF20" s="38">
        <f t="shared" si="16"/>
        <v>338</v>
      </c>
    </row>
    <row r="21" spans="1:84" x14ac:dyDescent="0.25">
      <c r="A21" s="71" t="s">
        <v>72</v>
      </c>
      <c r="B21" s="2" t="s">
        <v>49</v>
      </c>
      <c r="C21" s="2" t="s">
        <v>50</v>
      </c>
      <c r="D21" s="2" t="s">
        <v>73</v>
      </c>
      <c r="E21">
        <f t="shared" si="4"/>
        <v>20925</v>
      </c>
      <c r="F21">
        <f t="shared" si="5"/>
        <v>10542</v>
      </c>
      <c r="G21">
        <v>197</v>
      </c>
      <c r="H21">
        <v>173</v>
      </c>
      <c r="I21">
        <v>223</v>
      </c>
      <c r="J21">
        <v>192</v>
      </c>
      <c r="K21">
        <v>178</v>
      </c>
      <c r="L21">
        <v>203</v>
      </c>
      <c r="M21">
        <v>187</v>
      </c>
      <c r="N21">
        <v>227</v>
      </c>
      <c r="O21">
        <v>219</v>
      </c>
      <c r="P21">
        <v>227</v>
      </c>
      <c r="Q21">
        <v>207</v>
      </c>
      <c r="R21">
        <v>231</v>
      </c>
      <c r="S21">
        <v>242</v>
      </c>
      <c r="T21">
        <v>227</v>
      </c>
      <c r="U21">
        <v>247</v>
      </c>
      <c r="V21">
        <v>198</v>
      </c>
      <c r="W21">
        <v>205</v>
      </c>
      <c r="X21">
        <v>201</v>
      </c>
      <c r="Y21">
        <v>204</v>
      </c>
      <c r="Z21">
        <v>173</v>
      </c>
      <c r="AA21">
        <v>996</v>
      </c>
      <c r="AB21">
        <v>834</v>
      </c>
      <c r="AC21">
        <v>947</v>
      </c>
      <c r="AD21">
        <v>714</v>
      </c>
      <c r="AE21">
        <v>666</v>
      </c>
      <c r="AF21">
        <v>546</v>
      </c>
      <c r="AG21">
        <v>422</v>
      </c>
      <c r="AH21">
        <v>328</v>
      </c>
      <c r="AI21">
        <v>266</v>
      </c>
      <c r="AJ21">
        <v>249</v>
      </c>
      <c r="AK21">
        <v>166</v>
      </c>
      <c r="AL21">
        <v>147</v>
      </c>
      <c r="AM21">
        <v>100</v>
      </c>
      <c r="AN21">
        <f t="shared" si="6"/>
        <v>10383</v>
      </c>
      <c r="AO21">
        <v>197</v>
      </c>
      <c r="AP21">
        <v>194</v>
      </c>
      <c r="AQ21">
        <v>220</v>
      </c>
      <c r="AR21">
        <v>190</v>
      </c>
      <c r="AS21">
        <v>184</v>
      </c>
      <c r="AT21">
        <v>171</v>
      </c>
      <c r="AU21">
        <v>220</v>
      </c>
      <c r="AV21">
        <v>187</v>
      </c>
      <c r="AW21">
        <v>202</v>
      </c>
      <c r="AX21">
        <v>188</v>
      </c>
      <c r="AY21">
        <v>242</v>
      </c>
      <c r="AZ21">
        <v>223</v>
      </c>
      <c r="BA21">
        <v>214</v>
      </c>
      <c r="BB21">
        <v>227</v>
      </c>
      <c r="BC21">
        <v>188</v>
      </c>
      <c r="BD21">
        <v>215</v>
      </c>
      <c r="BE21">
        <v>198</v>
      </c>
      <c r="BF21">
        <v>193</v>
      </c>
      <c r="BG21">
        <v>180</v>
      </c>
      <c r="BH21">
        <v>196</v>
      </c>
      <c r="BI21">
        <v>788</v>
      </c>
      <c r="BJ21">
        <v>955</v>
      </c>
      <c r="BK21">
        <v>819</v>
      </c>
      <c r="BL21">
        <v>792</v>
      </c>
      <c r="BM21">
        <v>535</v>
      </c>
      <c r="BN21">
        <v>496</v>
      </c>
      <c r="BO21">
        <v>462</v>
      </c>
      <c r="BP21">
        <v>388</v>
      </c>
      <c r="BQ21">
        <v>320</v>
      </c>
      <c r="BR21">
        <v>314</v>
      </c>
      <c r="BS21">
        <v>173</v>
      </c>
      <c r="BT21">
        <v>154</v>
      </c>
      <c r="BU21">
        <v>158</v>
      </c>
      <c r="BV21" s="38"/>
      <c r="BW21" s="5">
        <f t="shared" si="7"/>
        <v>2464</v>
      </c>
      <c r="BX21" s="5">
        <f t="shared" si="8"/>
        <v>1320</v>
      </c>
      <c r="BY21" s="5">
        <f t="shared" si="9"/>
        <v>2207</v>
      </c>
      <c r="BZ21" s="5">
        <f t="shared" si="10"/>
        <v>3623</v>
      </c>
      <c r="CA21" s="5">
        <f t="shared" si="11"/>
        <v>928</v>
      </c>
      <c r="CB21" s="38">
        <f t="shared" si="12"/>
        <v>2418</v>
      </c>
      <c r="CC21" s="38">
        <f t="shared" si="13"/>
        <v>1235</v>
      </c>
      <c r="CD21" s="38">
        <f t="shared" si="14"/>
        <v>2119</v>
      </c>
      <c r="CE21" s="38">
        <f t="shared" si="15"/>
        <v>3492</v>
      </c>
      <c r="CF21" s="38">
        <f t="shared" si="16"/>
        <v>1119</v>
      </c>
    </row>
    <row r="22" spans="1:84" x14ac:dyDescent="0.25">
      <c r="A22" s="71" t="s">
        <v>74</v>
      </c>
      <c r="B22" s="2" t="s">
        <v>49</v>
      </c>
      <c r="C22" s="2" t="s">
        <v>50</v>
      </c>
      <c r="D22" s="2" t="s">
        <v>75</v>
      </c>
      <c r="E22">
        <f t="shared" si="4"/>
        <v>803</v>
      </c>
      <c r="F22">
        <f t="shared" si="5"/>
        <v>385</v>
      </c>
      <c r="G22">
        <v>3</v>
      </c>
      <c r="H22">
        <v>7</v>
      </c>
      <c r="I22">
        <v>7</v>
      </c>
      <c r="J22">
        <v>3</v>
      </c>
      <c r="K22">
        <v>4</v>
      </c>
      <c r="L22">
        <v>5</v>
      </c>
      <c r="M22">
        <v>9</v>
      </c>
      <c r="N22">
        <v>9</v>
      </c>
      <c r="O22">
        <v>9</v>
      </c>
      <c r="P22">
        <v>10</v>
      </c>
      <c r="Q22">
        <v>10</v>
      </c>
      <c r="R22">
        <v>10</v>
      </c>
      <c r="S22">
        <v>11</v>
      </c>
      <c r="T22">
        <v>11</v>
      </c>
      <c r="U22">
        <v>7</v>
      </c>
      <c r="V22">
        <v>6</v>
      </c>
      <c r="W22">
        <v>5</v>
      </c>
      <c r="X22">
        <v>4</v>
      </c>
      <c r="Y22">
        <v>4</v>
      </c>
      <c r="Z22">
        <v>7</v>
      </c>
      <c r="AA22">
        <v>22</v>
      </c>
      <c r="AB22">
        <v>22</v>
      </c>
      <c r="AC22">
        <v>31</v>
      </c>
      <c r="AD22">
        <v>26</v>
      </c>
      <c r="AE22">
        <v>22</v>
      </c>
      <c r="AF22">
        <v>14</v>
      </c>
      <c r="AG22">
        <v>15</v>
      </c>
      <c r="AH22">
        <v>30</v>
      </c>
      <c r="AI22">
        <v>17</v>
      </c>
      <c r="AJ22">
        <v>13</v>
      </c>
      <c r="AK22">
        <v>13</v>
      </c>
      <c r="AL22">
        <v>10</v>
      </c>
      <c r="AM22">
        <v>9</v>
      </c>
      <c r="AN22">
        <f t="shared" si="6"/>
        <v>418</v>
      </c>
      <c r="AO22">
        <v>4</v>
      </c>
      <c r="AP22">
        <v>5</v>
      </c>
      <c r="AQ22">
        <v>2</v>
      </c>
      <c r="AR22">
        <v>3</v>
      </c>
      <c r="AS22">
        <v>4</v>
      </c>
      <c r="AT22">
        <v>6</v>
      </c>
      <c r="AU22">
        <v>9</v>
      </c>
      <c r="AV22">
        <v>10</v>
      </c>
      <c r="AW22">
        <v>10</v>
      </c>
      <c r="AX22">
        <v>10</v>
      </c>
      <c r="AY22">
        <v>12</v>
      </c>
      <c r="AZ22">
        <v>12</v>
      </c>
      <c r="BA22">
        <v>11</v>
      </c>
      <c r="BB22">
        <v>10</v>
      </c>
      <c r="BC22">
        <v>6</v>
      </c>
      <c r="BD22">
        <v>8</v>
      </c>
      <c r="BE22">
        <v>4</v>
      </c>
      <c r="BF22">
        <v>6</v>
      </c>
      <c r="BG22">
        <v>5</v>
      </c>
      <c r="BH22">
        <v>6</v>
      </c>
      <c r="BI22">
        <v>26</v>
      </c>
      <c r="BJ22">
        <v>27</v>
      </c>
      <c r="BK22">
        <v>28</v>
      </c>
      <c r="BL22">
        <v>31</v>
      </c>
      <c r="BM22">
        <v>19</v>
      </c>
      <c r="BN22">
        <v>16</v>
      </c>
      <c r="BO22">
        <v>17</v>
      </c>
      <c r="BP22">
        <v>31</v>
      </c>
      <c r="BQ22">
        <v>21</v>
      </c>
      <c r="BR22">
        <v>19</v>
      </c>
      <c r="BS22">
        <v>13</v>
      </c>
      <c r="BT22">
        <v>12</v>
      </c>
      <c r="BU22">
        <v>15</v>
      </c>
      <c r="BV22" s="38"/>
      <c r="BW22" s="5">
        <f t="shared" si="7"/>
        <v>86</v>
      </c>
      <c r="BX22" s="5">
        <f t="shared" si="8"/>
        <v>44</v>
      </c>
      <c r="BY22" s="5">
        <f t="shared" si="9"/>
        <v>55</v>
      </c>
      <c r="BZ22" s="5">
        <f t="shared" si="10"/>
        <v>138</v>
      </c>
      <c r="CA22" s="5">
        <f t="shared" si="11"/>
        <v>62</v>
      </c>
      <c r="CB22" s="38">
        <f t="shared" si="12"/>
        <v>87</v>
      </c>
      <c r="CC22" s="38">
        <f t="shared" si="13"/>
        <v>45</v>
      </c>
      <c r="CD22" s="38">
        <f t="shared" si="14"/>
        <v>64</v>
      </c>
      <c r="CE22" s="38">
        <f t="shared" si="15"/>
        <v>142</v>
      </c>
      <c r="CF22" s="38">
        <f t="shared" si="16"/>
        <v>80</v>
      </c>
    </row>
    <row r="23" spans="1:84" x14ac:dyDescent="0.25">
      <c r="A23" s="71" t="s">
        <v>76</v>
      </c>
      <c r="B23" s="2" t="s">
        <v>49</v>
      </c>
      <c r="C23" s="2" t="s">
        <v>50</v>
      </c>
      <c r="D23" s="2" t="s">
        <v>77</v>
      </c>
      <c r="E23">
        <f t="shared" si="4"/>
        <v>9074</v>
      </c>
      <c r="F23">
        <f t="shared" si="5"/>
        <v>4678</v>
      </c>
      <c r="G23">
        <v>93</v>
      </c>
      <c r="H23">
        <v>128</v>
      </c>
      <c r="I23">
        <v>94</v>
      </c>
      <c r="J23">
        <v>108</v>
      </c>
      <c r="K23">
        <v>112</v>
      </c>
      <c r="L23">
        <v>97</v>
      </c>
      <c r="M23">
        <v>81</v>
      </c>
      <c r="N23">
        <v>72</v>
      </c>
      <c r="O23">
        <v>89</v>
      </c>
      <c r="P23">
        <v>79</v>
      </c>
      <c r="Q23">
        <v>89</v>
      </c>
      <c r="R23">
        <v>102</v>
      </c>
      <c r="S23">
        <v>94</v>
      </c>
      <c r="T23">
        <v>96</v>
      </c>
      <c r="U23">
        <v>93</v>
      </c>
      <c r="V23">
        <v>91</v>
      </c>
      <c r="W23">
        <v>90</v>
      </c>
      <c r="X23">
        <v>82</v>
      </c>
      <c r="Y23">
        <v>83</v>
      </c>
      <c r="Z23">
        <v>88</v>
      </c>
      <c r="AA23">
        <v>401</v>
      </c>
      <c r="AB23">
        <v>381</v>
      </c>
      <c r="AC23">
        <v>346</v>
      </c>
      <c r="AD23">
        <v>293</v>
      </c>
      <c r="AE23">
        <v>225</v>
      </c>
      <c r="AF23">
        <v>233</v>
      </c>
      <c r="AG23">
        <v>230</v>
      </c>
      <c r="AH23">
        <v>190</v>
      </c>
      <c r="AI23">
        <v>143</v>
      </c>
      <c r="AJ23">
        <v>131</v>
      </c>
      <c r="AK23">
        <v>91</v>
      </c>
      <c r="AL23">
        <v>80</v>
      </c>
      <c r="AM23">
        <v>73</v>
      </c>
      <c r="AN23">
        <f t="shared" si="6"/>
        <v>4396</v>
      </c>
      <c r="AO23">
        <v>114</v>
      </c>
      <c r="AP23">
        <v>115</v>
      </c>
      <c r="AQ23">
        <v>107</v>
      </c>
      <c r="AR23">
        <v>106</v>
      </c>
      <c r="AS23">
        <v>99</v>
      </c>
      <c r="AT23">
        <v>100</v>
      </c>
      <c r="AU23">
        <v>64</v>
      </c>
      <c r="AV23">
        <v>80</v>
      </c>
      <c r="AW23">
        <v>70</v>
      </c>
      <c r="AX23">
        <v>79</v>
      </c>
      <c r="AY23">
        <v>89</v>
      </c>
      <c r="AZ23">
        <v>87</v>
      </c>
      <c r="BA23">
        <v>102</v>
      </c>
      <c r="BB23">
        <v>97</v>
      </c>
      <c r="BC23">
        <v>94</v>
      </c>
      <c r="BD23">
        <v>81</v>
      </c>
      <c r="BE23">
        <v>79</v>
      </c>
      <c r="BF23">
        <v>79</v>
      </c>
      <c r="BG23">
        <v>77</v>
      </c>
      <c r="BH23">
        <v>66</v>
      </c>
      <c r="BI23">
        <v>331</v>
      </c>
      <c r="BJ23">
        <v>303</v>
      </c>
      <c r="BK23">
        <v>266</v>
      </c>
      <c r="BL23">
        <v>266</v>
      </c>
      <c r="BM23">
        <v>229</v>
      </c>
      <c r="BN23">
        <v>231</v>
      </c>
      <c r="BO23">
        <v>189</v>
      </c>
      <c r="BP23">
        <v>185</v>
      </c>
      <c r="BQ23">
        <v>160</v>
      </c>
      <c r="BR23">
        <v>140</v>
      </c>
      <c r="BS23">
        <v>106</v>
      </c>
      <c r="BT23">
        <v>86</v>
      </c>
      <c r="BU23">
        <v>119</v>
      </c>
      <c r="BV23" s="38"/>
      <c r="BW23" s="5">
        <f t="shared" si="7"/>
        <v>1144</v>
      </c>
      <c r="BX23" s="5">
        <f t="shared" si="8"/>
        <v>546</v>
      </c>
      <c r="BY23" s="5">
        <f t="shared" si="9"/>
        <v>953</v>
      </c>
      <c r="BZ23" s="5">
        <f t="shared" si="10"/>
        <v>1517</v>
      </c>
      <c r="CA23" s="5">
        <f t="shared" si="11"/>
        <v>518</v>
      </c>
      <c r="CB23" s="38">
        <f t="shared" si="12"/>
        <v>1110</v>
      </c>
      <c r="CC23" s="38">
        <f t="shared" si="13"/>
        <v>532</v>
      </c>
      <c r="CD23" s="38">
        <f t="shared" si="14"/>
        <v>777</v>
      </c>
      <c r="CE23" s="38">
        <f t="shared" si="15"/>
        <v>1366</v>
      </c>
      <c r="CF23" s="38">
        <f t="shared" si="16"/>
        <v>611</v>
      </c>
    </row>
    <row r="24" spans="1:84" x14ac:dyDescent="0.25">
      <c r="A24" s="71" t="s">
        <v>78</v>
      </c>
      <c r="B24" s="2" t="s">
        <v>49</v>
      </c>
      <c r="C24" s="2" t="s">
        <v>50</v>
      </c>
      <c r="D24" s="2" t="s">
        <v>79</v>
      </c>
      <c r="E24">
        <f t="shared" si="4"/>
        <v>2503</v>
      </c>
      <c r="F24">
        <f t="shared" si="5"/>
        <v>1247</v>
      </c>
      <c r="G24">
        <v>26</v>
      </c>
      <c r="H24">
        <v>21</v>
      </c>
      <c r="I24">
        <v>14</v>
      </c>
      <c r="J24">
        <v>20</v>
      </c>
      <c r="K24">
        <v>13</v>
      </c>
      <c r="L24">
        <v>18</v>
      </c>
      <c r="M24">
        <v>23</v>
      </c>
      <c r="N24">
        <v>25</v>
      </c>
      <c r="O24">
        <v>29</v>
      </c>
      <c r="P24">
        <v>28</v>
      </c>
      <c r="Q24">
        <v>29</v>
      </c>
      <c r="R24">
        <v>33</v>
      </c>
      <c r="S24">
        <v>32</v>
      </c>
      <c r="T24">
        <v>28</v>
      </c>
      <c r="U24">
        <v>30</v>
      </c>
      <c r="V24">
        <v>23</v>
      </c>
      <c r="W24">
        <v>23</v>
      </c>
      <c r="X24">
        <v>19</v>
      </c>
      <c r="Y24">
        <v>19</v>
      </c>
      <c r="Z24">
        <v>18</v>
      </c>
      <c r="AA24">
        <v>85</v>
      </c>
      <c r="AB24">
        <v>70</v>
      </c>
      <c r="AC24">
        <v>89</v>
      </c>
      <c r="AD24">
        <v>101</v>
      </c>
      <c r="AE24">
        <v>69</v>
      </c>
      <c r="AF24">
        <v>68</v>
      </c>
      <c r="AG24">
        <v>64</v>
      </c>
      <c r="AH24">
        <v>67</v>
      </c>
      <c r="AI24">
        <v>42</v>
      </c>
      <c r="AJ24">
        <v>43</v>
      </c>
      <c r="AK24">
        <v>26</v>
      </c>
      <c r="AL24">
        <v>25</v>
      </c>
      <c r="AM24">
        <v>27</v>
      </c>
      <c r="AN24">
        <f t="shared" si="6"/>
        <v>1256</v>
      </c>
      <c r="AO24">
        <v>17</v>
      </c>
      <c r="AP24">
        <v>21</v>
      </c>
      <c r="AQ24">
        <v>28</v>
      </c>
      <c r="AR24">
        <v>17</v>
      </c>
      <c r="AS24">
        <v>23</v>
      </c>
      <c r="AT24">
        <v>17</v>
      </c>
      <c r="AU24">
        <v>24</v>
      </c>
      <c r="AV24">
        <v>27</v>
      </c>
      <c r="AW24">
        <v>25</v>
      </c>
      <c r="AX24">
        <v>27</v>
      </c>
      <c r="AY24">
        <v>31</v>
      </c>
      <c r="AZ24">
        <v>29</v>
      </c>
      <c r="BA24">
        <v>30</v>
      </c>
      <c r="BB24">
        <v>30</v>
      </c>
      <c r="BC24">
        <v>26</v>
      </c>
      <c r="BD24">
        <v>24</v>
      </c>
      <c r="BE24">
        <v>20</v>
      </c>
      <c r="BF24">
        <v>20</v>
      </c>
      <c r="BG24">
        <v>20</v>
      </c>
      <c r="BH24">
        <v>18</v>
      </c>
      <c r="BI24">
        <v>74</v>
      </c>
      <c r="BJ24">
        <v>76</v>
      </c>
      <c r="BK24">
        <v>72</v>
      </c>
      <c r="BL24">
        <v>78</v>
      </c>
      <c r="BM24">
        <v>52</v>
      </c>
      <c r="BN24">
        <v>65</v>
      </c>
      <c r="BO24">
        <v>70</v>
      </c>
      <c r="BP24">
        <v>62</v>
      </c>
      <c r="BQ24">
        <v>54</v>
      </c>
      <c r="BR24">
        <v>60</v>
      </c>
      <c r="BS24">
        <v>41</v>
      </c>
      <c r="BT24">
        <v>39</v>
      </c>
      <c r="BU24">
        <v>39</v>
      </c>
      <c r="BV24" s="38"/>
      <c r="BW24" s="5">
        <f t="shared" si="7"/>
        <v>279</v>
      </c>
      <c r="BX24" s="5">
        <f t="shared" si="8"/>
        <v>155</v>
      </c>
      <c r="BY24" s="5">
        <f t="shared" si="9"/>
        <v>192</v>
      </c>
      <c r="BZ24" s="5">
        <f t="shared" si="10"/>
        <v>458</v>
      </c>
      <c r="CA24" s="5">
        <f t="shared" si="11"/>
        <v>163</v>
      </c>
      <c r="CB24" s="38">
        <f t="shared" si="12"/>
        <v>286</v>
      </c>
      <c r="CC24" s="38">
        <f t="shared" si="13"/>
        <v>150</v>
      </c>
      <c r="CD24" s="38">
        <f t="shared" si="14"/>
        <v>188</v>
      </c>
      <c r="CE24" s="38">
        <f t="shared" si="15"/>
        <v>399</v>
      </c>
      <c r="CF24" s="38">
        <f t="shared" si="16"/>
        <v>233</v>
      </c>
    </row>
    <row r="25" spans="1:84" x14ac:dyDescent="0.25">
      <c r="A25" s="71" t="s">
        <v>80</v>
      </c>
      <c r="B25" s="2" t="s">
        <v>49</v>
      </c>
      <c r="C25" s="2" t="s">
        <v>50</v>
      </c>
      <c r="D25" s="2" t="s">
        <v>28</v>
      </c>
      <c r="E25">
        <f t="shared" si="4"/>
        <v>5871</v>
      </c>
      <c r="F25">
        <f t="shared" si="5"/>
        <v>2909</v>
      </c>
      <c r="G25">
        <v>35</v>
      </c>
      <c r="H25">
        <v>45</v>
      </c>
      <c r="I25">
        <v>57</v>
      </c>
      <c r="J25">
        <v>66</v>
      </c>
      <c r="K25">
        <v>55</v>
      </c>
      <c r="L25">
        <v>60</v>
      </c>
      <c r="M25">
        <v>58</v>
      </c>
      <c r="N25">
        <v>62</v>
      </c>
      <c r="O25">
        <v>60</v>
      </c>
      <c r="P25">
        <v>64</v>
      </c>
      <c r="Q25">
        <v>69</v>
      </c>
      <c r="R25">
        <v>78</v>
      </c>
      <c r="S25">
        <v>72</v>
      </c>
      <c r="T25">
        <v>62</v>
      </c>
      <c r="U25">
        <v>52</v>
      </c>
      <c r="V25">
        <v>54</v>
      </c>
      <c r="W25">
        <v>42</v>
      </c>
      <c r="X25">
        <v>43</v>
      </c>
      <c r="Y25">
        <v>42</v>
      </c>
      <c r="Z25">
        <v>37</v>
      </c>
      <c r="AA25">
        <v>213</v>
      </c>
      <c r="AB25">
        <v>230</v>
      </c>
      <c r="AC25">
        <v>182</v>
      </c>
      <c r="AD25">
        <v>182</v>
      </c>
      <c r="AE25">
        <v>168</v>
      </c>
      <c r="AF25">
        <v>184</v>
      </c>
      <c r="AG25">
        <v>143</v>
      </c>
      <c r="AH25">
        <v>134</v>
      </c>
      <c r="AI25">
        <v>107</v>
      </c>
      <c r="AJ25">
        <v>83</v>
      </c>
      <c r="AK25">
        <v>67</v>
      </c>
      <c r="AL25">
        <v>41</v>
      </c>
      <c r="AM25">
        <v>62</v>
      </c>
      <c r="AN25">
        <f t="shared" si="6"/>
        <v>2962</v>
      </c>
      <c r="AO25">
        <v>39</v>
      </c>
      <c r="AP25">
        <v>47</v>
      </c>
      <c r="AQ25">
        <v>65</v>
      </c>
      <c r="AR25">
        <v>52</v>
      </c>
      <c r="AS25">
        <v>54</v>
      </c>
      <c r="AT25">
        <v>69</v>
      </c>
      <c r="AU25">
        <v>68</v>
      </c>
      <c r="AV25">
        <v>66</v>
      </c>
      <c r="AW25">
        <v>70</v>
      </c>
      <c r="AX25">
        <v>61</v>
      </c>
      <c r="AY25">
        <v>69</v>
      </c>
      <c r="AZ25">
        <v>61</v>
      </c>
      <c r="BA25">
        <v>68</v>
      </c>
      <c r="BB25">
        <v>69</v>
      </c>
      <c r="BC25">
        <v>60</v>
      </c>
      <c r="BD25">
        <v>44</v>
      </c>
      <c r="BE25">
        <v>44</v>
      </c>
      <c r="BF25">
        <v>33</v>
      </c>
      <c r="BG25">
        <v>33</v>
      </c>
      <c r="BH25">
        <v>38</v>
      </c>
      <c r="BI25">
        <v>190</v>
      </c>
      <c r="BJ25">
        <v>176</v>
      </c>
      <c r="BK25">
        <v>192</v>
      </c>
      <c r="BL25">
        <v>209</v>
      </c>
      <c r="BM25">
        <v>158</v>
      </c>
      <c r="BN25">
        <v>160</v>
      </c>
      <c r="BO25">
        <v>134</v>
      </c>
      <c r="BP25">
        <v>136</v>
      </c>
      <c r="BQ25">
        <v>144</v>
      </c>
      <c r="BR25">
        <v>123</v>
      </c>
      <c r="BS25">
        <v>82</v>
      </c>
      <c r="BT25">
        <v>64</v>
      </c>
      <c r="BU25">
        <v>84</v>
      </c>
      <c r="BV25" s="38"/>
      <c r="BW25" s="5">
        <f t="shared" si="7"/>
        <v>709</v>
      </c>
      <c r="BX25" s="5">
        <f t="shared" si="8"/>
        <v>325</v>
      </c>
      <c r="BY25" s="5">
        <f t="shared" si="9"/>
        <v>522</v>
      </c>
      <c r="BZ25" s="5">
        <f t="shared" si="10"/>
        <v>993</v>
      </c>
      <c r="CA25" s="5">
        <f t="shared" si="11"/>
        <v>360</v>
      </c>
      <c r="CB25" s="38">
        <f t="shared" si="12"/>
        <v>721</v>
      </c>
      <c r="CC25" s="38">
        <f t="shared" si="13"/>
        <v>318</v>
      </c>
      <c r="CD25" s="38">
        <f t="shared" si="14"/>
        <v>437</v>
      </c>
      <c r="CE25" s="38">
        <f t="shared" si="15"/>
        <v>989</v>
      </c>
      <c r="CF25" s="38">
        <f t="shared" si="16"/>
        <v>497</v>
      </c>
    </row>
    <row r="26" spans="1:84" x14ac:dyDescent="0.25">
      <c r="A26" s="71" t="s">
        <v>81</v>
      </c>
      <c r="B26" s="2" t="s">
        <v>49</v>
      </c>
      <c r="C26" s="2" t="s">
        <v>50</v>
      </c>
      <c r="D26" s="2" t="s">
        <v>82</v>
      </c>
      <c r="E26">
        <f t="shared" si="4"/>
        <v>16917</v>
      </c>
      <c r="F26">
        <f t="shared" si="5"/>
        <v>8534</v>
      </c>
      <c r="G26">
        <v>175</v>
      </c>
      <c r="H26">
        <v>163</v>
      </c>
      <c r="I26">
        <v>196</v>
      </c>
      <c r="J26">
        <v>180</v>
      </c>
      <c r="K26">
        <v>185</v>
      </c>
      <c r="L26">
        <v>173</v>
      </c>
      <c r="M26">
        <v>144</v>
      </c>
      <c r="N26">
        <v>161</v>
      </c>
      <c r="O26">
        <v>162</v>
      </c>
      <c r="P26">
        <v>143</v>
      </c>
      <c r="Q26">
        <v>155</v>
      </c>
      <c r="R26">
        <v>135</v>
      </c>
      <c r="S26">
        <v>146</v>
      </c>
      <c r="T26">
        <v>146</v>
      </c>
      <c r="U26">
        <v>149</v>
      </c>
      <c r="V26">
        <v>139</v>
      </c>
      <c r="W26">
        <v>162</v>
      </c>
      <c r="X26">
        <v>143</v>
      </c>
      <c r="Y26">
        <v>140</v>
      </c>
      <c r="Z26">
        <v>157</v>
      </c>
      <c r="AA26">
        <v>708</v>
      </c>
      <c r="AB26">
        <v>723</v>
      </c>
      <c r="AC26">
        <v>741</v>
      </c>
      <c r="AD26">
        <v>635</v>
      </c>
      <c r="AE26">
        <v>474</v>
      </c>
      <c r="AF26">
        <v>493</v>
      </c>
      <c r="AG26">
        <v>369</v>
      </c>
      <c r="AH26">
        <v>354</v>
      </c>
      <c r="AI26">
        <v>277</v>
      </c>
      <c r="AJ26">
        <v>238</v>
      </c>
      <c r="AK26">
        <v>150</v>
      </c>
      <c r="AL26">
        <v>115</v>
      </c>
      <c r="AM26">
        <v>103</v>
      </c>
      <c r="AN26">
        <f t="shared" si="6"/>
        <v>8383</v>
      </c>
      <c r="AO26">
        <v>145</v>
      </c>
      <c r="AP26">
        <v>148</v>
      </c>
      <c r="AQ26">
        <v>162</v>
      </c>
      <c r="AR26">
        <v>167</v>
      </c>
      <c r="AS26">
        <v>169</v>
      </c>
      <c r="AT26">
        <v>183</v>
      </c>
      <c r="AU26">
        <v>157</v>
      </c>
      <c r="AV26">
        <v>143</v>
      </c>
      <c r="AW26">
        <v>138</v>
      </c>
      <c r="AX26">
        <v>145</v>
      </c>
      <c r="AY26">
        <v>150</v>
      </c>
      <c r="AZ26">
        <v>165</v>
      </c>
      <c r="BA26">
        <v>152</v>
      </c>
      <c r="BB26">
        <v>157</v>
      </c>
      <c r="BC26">
        <v>156</v>
      </c>
      <c r="BD26">
        <v>157</v>
      </c>
      <c r="BE26">
        <v>138</v>
      </c>
      <c r="BF26">
        <v>162</v>
      </c>
      <c r="BG26">
        <v>164</v>
      </c>
      <c r="BH26">
        <v>145</v>
      </c>
      <c r="BI26">
        <v>774</v>
      </c>
      <c r="BJ26">
        <v>577</v>
      </c>
      <c r="BK26">
        <v>668</v>
      </c>
      <c r="BL26">
        <v>511</v>
      </c>
      <c r="BM26">
        <v>502</v>
      </c>
      <c r="BN26">
        <v>382</v>
      </c>
      <c r="BO26">
        <v>419</v>
      </c>
      <c r="BP26">
        <v>330</v>
      </c>
      <c r="BQ26">
        <v>319</v>
      </c>
      <c r="BR26">
        <v>324</v>
      </c>
      <c r="BS26">
        <v>197</v>
      </c>
      <c r="BT26">
        <v>116</v>
      </c>
      <c r="BU26">
        <v>161</v>
      </c>
      <c r="BV26" s="38"/>
      <c r="BW26" s="5">
        <f t="shared" si="7"/>
        <v>1972</v>
      </c>
      <c r="BX26" s="5">
        <f t="shared" si="8"/>
        <v>885</v>
      </c>
      <c r="BY26" s="5">
        <f t="shared" si="9"/>
        <v>1728</v>
      </c>
      <c r="BZ26" s="5">
        <f t="shared" si="10"/>
        <v>3066</v>
      </c>
      <c r="CA26" s="5">
        <f t="shared" si="11"/>
        <v>883</v>
      </c>
      <c r="CB26" s="38">
        <f t="shared" si="12"/>
        <v>1872</v>
      </c>
      <c r="CC26" s="38">
        <f t="shared" si="13"/>
        <v>922</v>
      </c>
      <c r="CD26" s="38">
        <f t="shared" si="14"/>
        <v>1660</v>
      </c>
      <c r="CE26" s="38">
        <f t="shared" si="15"/>
        <v>2812</v>
      </c>
      <c r="CF26" s="38">
        <f t="shared" si="16"/>
        <v>1117</v>
      </c>
    </row>
    <row r="27" spans="1:84" x14ac:dyDescent="0.25">
      <c r="A27" s="71" t="s">
        <v>83</v>
      </c>
      <c r="B27" s="2" t="s">
        <v>49</v>
      </c>
      <c r="C27" s="2" t="s">
        <v>50</v>
      </c>
      <c r="D27" s="2" t="s">
        <v>40</v>
      </c>
      <c r="E27">
        <f t="shared" si="4"/>
        <v>5115</v>
      </c>
      <c r="F27">
        <f t="shared" si="5"/>
        <v>2573</v>
      </c>
      <c r="G27">
        <v>43</v>
      </c>
      <c r="H27">
        <v>45</v>
      </c>
      <c r="I27">
        <v>50</v>
      </c>
      <c r="J27">
        <v>48</v>
      </c>
      <c r="K27">
        <v>34</v>
      </c>
      <c r="L27">
        <v>48</v>
      </c>
      <c r="M27">
        <v>49</v>
      </c>
      <c r="N27">
        <v>49</v>
      </c>
      <c r="O27">
        <v>52</v>
      </c>
      <c r="P27">
        <v>51</v>
      </c>
      <c r="Q27">
        <v>52</v>
      </c>
      <c r="R27">
        <v>59</v>
      </c>
      <c r="S27">
        <v>62</v>
      </c>
      <c r="T27">
        <v>52</v>
      </c>
      <c r="U27">
        <v>45</v>
      </c>
      <c r="V27">
        <v>48</v>
      </c>
      <c r="W27">
        <v>46</v>
      </c>
      <c r="X27">
        <v>47</v>
      </c>
      <c r="Y27">
        <v>41</v>
      </c>
      <c r="Z27">
        <v>40</v>
      </c>
      <c r="AA27">
        <v>170</v>
      </c>
      <c r="AB27">
        <v>198</v>
      </c>
      <c r="AC27">
        <v>174</v>
      </c>
      <c r="AD27">
        <v>154</v>
      </c>
      <c r="AE27">
        <v>168</v>
      </c>
      <c r="AF27">
        <v>166</v>
      </c>
      <c r="AG27">
        <v>127</v>
      </c>
      <c r="AH27">
        <v>110</v>
      </c>
      <c r="AI27">
        <v>89</v>
      </c>
      <c r="AJ27">
        <v>99</v>
      </c>
      <c r="AK27">
        <v>70</v>
      </c>
      <c r="AL27">
        <v>47</v>
      </c>
      <c r="AM27">
        <v>40</v>
      </c>
      <c r="AN27">
        <f t="shared" si="6"/>
        <v>2542</v>
      </c>
      <c r="AO27">
        <v>33</v>
      </c>
      <c r="AP27">
        <v>46</v>
      </c>
      <c r="AQ27">
        <v>37</v>
      </c>
      <c r="AR27">
        <v>45</v>
      </c>
      <c r="AS27">
        <v>49</v>
      </c>
      <c r="AT27">
        <v>58</v>
      </c>
      <c r="AU27">
        <v>45</v>
      </c>
      <c r="AV27">
        <v>47</v>
      </c>
      <c r="AW27">
        <v>47</v>
      </c>
      <c r="AX27">
        <v>44</v>
      </c>
      <c r="AY27">
        <v>54</v>
      </c>
      <c r="AZ27">
        <v>51</v>
      </c>
      <c r="BA27">
        <v>49</v>
      </c>
      <c r="BB27">
        <v>54</v>
      </c>
      <c r="BC27">
        <v>52</v>
      </c>
      <c r="BD27">
        <v>43</v>
      </c>
      <c r="BE27">
        <v>39</v>
      </c>
      <c r="BF27">
        <v>36</v>
      </c>
      <c r="BG27">
        <v>39</v>
      </c>
      <c r="BH27">
        <v>37</v>
      </c>
      <c r="BI27">
        <v>178</v>
      </c>
      <c r="BJ27">
        <v>151</v>
      </c>
      <c r="BK27">
        <v>151</v>
      </c>
      <c r="BL27">
        <v>178</v>
      </c>
      <c r="BM27">
        <v>141</v>
      </c>
      <c r="BN27">
        <v>151</v>
      </c>
      <c r="BO27">
        <v>128</v>
      </c>
      <c r="BP27">
        <v>124</v>
      </c>
      <c r="BQ27">
        <v>116</v>
      </c>
      <c r="BR27">
        <v>101</v>
      </c>
      <c r="BS27">
        <v>88</v>
      </c>
      <c r="BT27">
        <v>72</v>
      </c>
      <c r="BU27">
        <v>58</v>
      </c>
      <c r="BV27" s="38"/>
      <c r="BW27" s="5">
        <f t="shared" si="7"/>
        <v>580</v>
      </c>
      <c r="BX27" s="5">
        <f t="shared" si="8"/>
        <v>300</v>
      </c>
      <c r="BY27" s="5">
        <f t="shared" si="9"/>
        <v>449</v>
      </c>
      <c r="BZ27" s="5">
        <f t="shared" si="10"/>
        <v>899</v>
      </c>
      <c r="CA27" s="5">
        <f t="shared" si="11"/>
        <v>345</v>
      </c>
      <c r="CB27" s="38">
        <f t="shared" si="12"/>
        <v>556</v>
      </c>
      <c r="CC27" s="38">
        <f t="shared" si="13"/>
        <v>273</v>
      </c>
      <c r="CD27" s="38">
        <f t="shared" si="14"/>
        <v>405</v>
      </c>
      <c r="CE27" s="38">
        <f t="shared" si="15"/>
        <v>873</v>
      </c>
      <c r="CF27" s="38">
        <f t="shared" si="16"/>
        <v>435</v>
      </c>
    </row>
    <row r="28" spans="1:84" x14ac:dyDescent="0.25">
      <c r="A28" s="71" t="s">
        <v>84</v>
      </c>
      <c r="B28" s="2" t="s">
        <v>49</v>
      </c>
      <c r="C28" s="2" t="s">
        <v>50</v>
      </c>
      <c r="D28" s="2" t="s">
        <v>85</v>
      </c>
      <c r="E28">
        <f t="shared" si="4"/>
        <v>1693</v>
      </c>
      <c r="F28">
        <f t="shared" si="5"/>
        <v>846</v>
      </c>
      <c r="G28">
        <v>6</v>
      </c>
      <c r="H28">
        <v>14</v>
      </c>
      <c r="I28">
        <v>14</v>
      </c>
      <c r="J28">
        <v>6</v>
      </c>
      <c r="K28">
        <v>17</v>
      </c>
      <c r="L28">
        <v>7</v>
      </c>
      <c r="M28">
        <v>16</v>
      </c>
      <c r="N28">
        <v>17</v>
      </c>
      <c r="O28">
        <v>16</v>
      </c>
      <c r="P28">
        <v>17</v>
      </c>
      <c r="Q28">
        <v>20</v>
      </c>
      <c r="R28">
        <v>19</v>
      </c>
      <c r="S28">
        <v>17</v>
      </c>
      <c r="T28">
        <v>17</v>
      </c>
      <c r="U28">
        <v>16</v>
      </c>
      <c r="V28">
        <v>14</v>
      </c>
      <c r="W28">
        <v>15</v>
      </c>
      <c r="X28">
        <v>15</v>
      </c>
      <c r="Y28">
        <v>15</v>
      </c>
      <c r="Z28">
        <v>10</v>
      </c>
      <c r="AA28">
        <v>59</v>
      </c>
      <c r="AB28">
        <v>71</v>
      </c>
      <c r="AC28">
        <v>68</v>
      </c>
      <c r="AD28">
        <v>58</v>
      </c>
      <c r="AE28">
        <v>48</v>
      </c>
      <c r="AF28">
        <v>43</v>
      </c>
      <c r="AG28">
        <v>30</v>
      </c>
      <c r="AH28">
        <v>40</v>
      </c>
      <c r="AI28">
        <v>39</v>
      </c>
      <c r="AJ28">
        <v>42</v>
      </c>
      <c r="AK28">
        <v>21</v>
      </c>
      <c r="AL28">
        <v>19</v>
      </c>
      <c r="AM28">
        <v>20</v>
      </c>
      <c r="AN28">
        <f t="shared" si="6"/>
        <v>847</v>
      </c>
      <c r="AO28">
        <v>4</v>
      </c>
      <c r="AP28">
        <v>9</v>
      </c>
      <c r="AQ28">
        <v>10</v>
      </c>
      <c r="AR28">
        <v>8</v>
      </c>
      <c r="AS28">
        <v>7</v>
      </c>
      <c r="AT28">
        <v>11</v>
      </c>
      <c r="AU28">
        <v>20</v>
      </c>
      <c r="AV28">
        <v>19</v>
      </c>
      <c r="AW28">
        <v>19</v>
      </c>
      <c r="AX28">
        <v>18</v>
      </c>
      <c r="AY28">
        <v>16</v>
      </c>
      <c r="AZ28">
        <v>16</v>
      </c>
      <c r="BA28">
        <v>17</v>
      </c>
      <c r="BB28">
        <v>15</v>
      </c>
      <c r="BC28">
        <v>14</v>
      </c>
      <c r="BD28">
        <v>15</v>
      </c>
      <c r="BE28">
        <v>11</v>
      </c>
      <c r="BF28">
        <v>12</v>
      </c>
      <c r="BG28">
        <v>11</v>
      </c>
      <c r="BH28">
        <v>10</v>
      </c>
      <c r="BI28">
        <v>55</v>
      </c>
      <c r="BJ28">
        <v>56</v>
      </c>
      <c r="BK28">
        <v>63</v>
      </c>
      <c r="BL28">
        <v>54</v>
      </c>
      <c r="BM28">
        <v>55</v>
      </c>
      <c r="BN28">
        <v>45</v>
      </c>
      <c r="BO28">
        <v>37</v>
      </c>
      <c r="BP28">
        <v>49</v>
      </c>
      <c r="BQ28">
        <v>46</v>
      </c>
      <c r="BR28">
        <v>49</v>
      </c>
      <c r="BS28">
        <v>26</v>
      </c>
      <c r="BT28">
        <v>22</v>
      </c>
      <c r="BU28">
        <v>28</v>
      </c>
      <c r="BV28" s="38"/>
      <c r="BW28" s="5">
        <f t="shared" si="7"/>
        <v>169</v>
      </c>
      <c r="BX28" s="5">
        <f t="shared" si="8"/>
        <v>94</v>
      </c>
      <c r="BY28" s="5">
        <f t="shared" si="9"/>
        <v>155</v>
      </c>
      <c r="BZ28" s="5">
        <f t="shared" si="10"/>
        <v>287</v>
      </c>
      <c r="CA28" s="5">
        <f t="shared" si="11"/>
        <v>141</v>
      </c>
      <c r="CB28" s="38">
        <f t="shared" si="12"/>
        <v>157</v>
      </c>
      <c r="CC28" s="38">
        <f t="shared" si="13"/>
        <v>84</v>
      </c>
      <c r="CD28" s="38">
        <f t="shared" si="14"/>
        <v>132</v>
      </c>
      <c r="CE28" s="38">
        <f t="shared" si="15"/>
        <v>303</v>
      </c>
      <c r="CF28" s="38">
        <f t="shared" si="16"/>
        <v>171</v>
      </c>
    </row>
    <row r="29" spans="1:84" x14ac:dyDescent="0.25">
      <c r="A29" s="71" t="s">
        <v>86</v>
      </c>
      <c r="B29" s="2" t="s">
        <v>49</v>
      </c>
      <c r="C29" s="2" t="s">
        <v>50</v>
      </c>
      <c r="D29" s="2" t="s">
        <v>87</v>
      </c>
      <c r="E29">
        <f t="shared" si="4"/>
        <v>4217</v>
      </c>
      <c r="F29">
        <f t="shared" si="5"/>
        <v>2099</v>
      </c>
      <c r="G29">
        <v>34</v>
      </c>
      <c r="H29">
        <v>37</v>
      </c>
      <c r="I29">
        <v>47</v>
      </c>
      <c r="J29">
        <v>29</v>
      </c>
      <c r="K29">
        <v>46</v>
      </c>
      <c r="L29">
        <v>42</v>
      </c>
      <c r="M29">
        <v>45</v>
      </c>
      <c r="N29">
        <v>37</v>
      </c>
      <c r="O29">
        <v>38</v>
      </c>
      <c r="P29">
        <v>40</v>
      </c>
      <c r="Q29">
        <v>50</v>
      </c>
      <c r="R29">
        <v>51</v>
      </c>
      <c r="S29">
        <v>46</v>
      </c>
      <c r="T29">
        <v>47</v>
      </c>
      <c r="U29">
        <v>41</v>
      </c>
      <c r="V29">
        <v>36</v>
      </c>
      <c r="W29">
        <v>42</v>
      </c>
      <c r="X29">
        <v>36</v>
      </c>
      <c r="Y29">
        <v>37</v>
      </c>
      <c r="Z29">
        <v>33</v>
      </c>
      <c r="AA29">
        <v>140</v>
      </c>
      <c r="AB29">
        <v>154</v>
      </c>
      <c r="AC29">
        <v>172</v>
      </c>
      <c r="AD29">
        <v>135</v>
      </c>
      <c r="AE29">
        <v>117</v>
      </c>
      <c r="AF29">
        <v>108</v>
      </c>
      <c r="AG29">
        <v>94</v>
      </c>
      <c r="AH29">
        <v>85</v>
      </c>
      <c r="AI29">
        <v>73</v>
      </c>
      <c r="AJ29">
        <v>77</v>
      </c>
      <c r="AK29">
        <v>54</v>
      </c>
      <c r="AL29">
        <v>38</v>
      </c>
      <c r="AM29">
        <v>38</v>
      </c>
      <c r="AN29">
        <f t="shared" si="6"/>
        <v>2118</v>
      </c>
      <c r="AO29">
        <v>49</v>
      </c>
      <c r="AP29">
        <v>37</v>
      </c>
      <c r="AQ29">
        <v>27</v>
      </c>
      <c r="AR29">
        <v>43</v>
      </c>
      <c r="AS29">
        <v>45</v>
      </c>
      <c r="AT29">
        <v>44</v>
      </c>
      <c r="AU29">
        <v>35</v>
      </c>
      <c r="AV29">
        <v>45</v>
      </c>
      <c r="AW29">
        <v>47</v>
      </c>
      <c r="AX29">
        <v>42</v>
      </c>
      <c r="AY29">
        <v>43</v>
      </c>
      <c r="AZ29">
        <v>43</v>
      </c>
      <c r="BA29">
        <v>52</v>
      </c>
      <c r="BB29">
        <v>49</v>
      </c>
      <c r="BC29">
        <v>48</v>
      </c>
      <c r="BD29">
        <v>45</v>
      </c>
      <c r="BE29">
        <v>36</v>
      </c>
      <c r="BF29">
        <v>38</v>
      </c>
      <c r="BG29">
        <v>34</v>
      </c>
      <c r="BH29">
        <v>35</v>
      </c>
      <c r="BI29">
        <v>160</v>
      </c>
      <c r="BJ29">
        <v>156</v>
      </c>
      <c r="BK29">
        <v>132</v>
      </c>
      <c r="BL29">
        <v>123</v>
      </c>
      <c r="BM29">
        <v>114</v>
      </c>
      <c r="BN29">
        <v>94</v>
      </c>
      <c r="BO29">
        <v>80</v>
      </c>
      <c r="BP29">
        <v>98</v>
      </c>
      <c r="BQ29">
        <v>72</v>
      </c>
      <c r="BR29">
        <v>92</v>
      </c>
      <c r="BS29">
        <v>53</v>
      </c>
      <c r="BT29">
        <v>49</v>
      </c>
      <c r="BU29">
        <v>58</v>
      </c>
      <c r="BV29" s="38"/>
      <c r="BW29" s="5">
        <f t="shared" si="7"/>
        <v>496</v>
      </c>
      <c r="BX29" s="5">
        <f t="shared" si="8"/>
        <v>248</v>
      </c>
      <c r="BY29" s="5">
        <f t="shared" si="9"/>
        <v>364</v>
      </c>
      <c r="BZ29" s="5">
        <f t="shared" si="10"/>
        <v>711</v>
      </c>
      <c r="CA29" s="5">
        <f t="shared" si="11"/>
        <v>280</v>
      </c>
      <c r="CB29" s="38">
        <f t="shared" si="12"/>
        <v>500</v>
      </c>
      <c r="CC29" s="38">
        <f t="shared" si="13"/>
        <v>268</v>
      </c>
      <c r="CD29" s="38">
        <f t="shared" si="14"/>
        <v>385</v>
      </c>
      <c r="CE29" s="38">
        <f t="shared" si="15"/>
        <v>641</v>
      </c>
      <c r="CF29" s="38">
        <f t="shared" si="16"/>
        <v>324</v>
      </c>
    </row>
    <row r="30" spans="1:84" x14ac:dyDescent="0.25">
      <c r="A30" s="71" t="s">
        <v>88</v>
      </c>
      <c r="B30" s="2" t="s">
        <v>49</v>
      </c>
      <c r="C30" s="2" t="s">
        <v>50</v>
      </c>
      <c r="D30" s="2" t="s">
        <v>89</v>
      </c>
      <c r="E30">
        <f t="shared" si="4"/>
        <v>12056</v>
      </c>
      <c r="F30">
        <f t="shared" si="5"/>
        <v>6077</v>
      </c>
      <c r="G30">
        <v>134</v>
      </c>
      <c r="H30">
        <v>110</v>
      </c>
      <c r="I30">
        <v>127</v>
      </c>
      <c r="J30">
        <v>142</v>
      </c>
      <c r="K30">
        <v>134</v>
      </c>
      <c r="L30">
        <v>117</v>
      </c>
      <c r="M30">
        <v>112</v>
      </c>
      <c r="N30">
        <v>97</v>
      </c>
      <c r="O30">
        <v>101</v>
      </c>
      <c r="P30">
        <v>93</v>
      </c>
      <c r="Q30">
        <v>110</v>
      </c>
      <c r="R30">
        <v>123</v>
      </c>
      <c r="S30">
        <v>107</v>
      </c>
      <c r="T30">
        <v>111</v>
      </c>
      <c r="U30">
        <v>104</v>
      </c>
      <c r="V30">
        <v>98</v>
      </c>
      <c r="W30">
        <v>95</v>
      </c>
      <c r="X30">
        <v>118</v>
      </c>
      <c r="Y30">
        <v>109</v>
      </c>
      <c r="Z30">
        <v>93</v>
      </c>
      <c r="AA30">
        <v>543</v>
      </c>
      <c r="AB30">
        <v>536</v>
      </c>
      <c r="AC30">
        <v>457</v>
      </c>
      <c r="AD30">
        <v>412</v>
      </c>
      <c r="AE30">
        <v>320</v>
      </c>
      <c r="AF30">
        <v>269</v>
      </c>
      <c r="AG30">
        <v>319</v>
      </c>
      <c r="AH30">
        <v>283</v>
      </c>
      <c r="AI30">
        <v>232</v>
      </c>
      <c r="AJ30">
        <v>182</v>
      </c>
      <c r="AK30">
        <v>130</v>
      </c>
      <c r="AL30">
        <v>81</v>
      </c>
      <c r="AM30">
        <v>78</v>
      </c>
      <c r="AN30">
        <f t="shared" si="6"/>
        <v>5979</v>
      </c>
      <c r="AO30">
        <v>136</v>
      </c>
      <c r="AP30">
        <v>130</v>
      </c>
      <c r="AQ30">
        <v>127</v>
      </c>
      <c r="AR30">
        <v>166</v>
      </c>
      <c r="AS30">
        <v>130</v>
      </c>
      <c r="AT30">
        <v>113</v>
      </c>
      <c r="AU30">
        <v>87</v>
      </c>
      <c r="AV30">
        <v>105</v>
      </c>
      <c r="AW30">
        <v>105</v>
      </c>
      <c r="AX30">
        <v>107</v>
      </c>
      <c r="AY30">
        <v>107</v>
      </c>
      <c r="AZ30">
        <v>97</v>
      </c>
      <c r="BA30">
        <v>116</v>
      </c>
      <c r="BB30">
        <v>112</v>
      </c>
      <c r="BC30">
        <v>118</v>
      </c>
      <c r="BD30">
        <v>115</v>
      </c>
      <c r="BE30">
        <v>116</v>
      </c>
      <c r="BF30">
        <v>93</v>
      </c>
      <c r="BG30">
        <v>100</v>
      </c>
      <c r="BH30">
        <v>110</v>
      </c>
      <c r="BI30">
        <v>466</v>
      </c>
      <c r="BJ30">
        <v>482</v>
      </c>
      <c r="BK30">
        <v>545</v>
      </c>
      <c r="BL30">
        <v>318</v>
      </c>
      <c r="BM30">
        <v>290</v>
      </c>
      <c r="BN30">
        <v>312</v>
      </c>
      <c r="BO30">
        <v>262</v>
      </c>
      <c r="BP30">
        <v>244</v>
      </c>
      <c r="BQ30">
        <v>227</v>
      </c>
      <c r="BR30">
        <v>195</v>
      </c>
      <c r="BS30">
        <v>166</v>
      </c>
      <c r="BT30">
        <v>86</v>
      </c>
      <c r="BU30">
        <v>96</v>
      </c>
      <c r="BV30" s="38"/>
      <c r="BW30" s="5">
        <f t="shared" si="7"/>
        <v>1400</v>
      </c>
      <c r="BX30" s="5">
        <f t="shared" si="8"/>
        <v>633</v>
      </c>
      <c r="BY30" s="5">
        <f t="shared" si="9"/>
        <v>1281</v>
      </c>
      <c r="BZ30" s="5">
        <f t="shared" si="10"/>
        <v>2060</v>
      </c>
      <c r="CA30" s="5">
        <f t="shared" si="11"/>
        <v>703</v>
      </c>
      <c r="CB30" s="38">
        <f t="shared" si="12"/>
        <v>1410</v>
      </c>
      <c r="CC30" s="38">
        <f t="shared" si="13"/>
        <v>670</v>
      </c>
      <c r="CD30" s="38">
        <f t="shared" si="14"/>
        <v>1158</v>
      </c>
      <c r="CE30" s="38">
        <f t="shared" si="15"/>
        <v>1971</v>
      </c>
      <c r="CF30" s="38">
        <f t="shared" si="16"/>
        <v>770</v>
      </c>
    </row>
    <row r="31" spans="1:84" x14ac:dyDescent="0.25">
      <c r="A31" s="71" t="s">
        <v>90</v>
      </c>
      <c r="B31" s="2" t="s">
        <v>49</v>
      </c>
      <c r="C31" s="2" t="s">
        <v>50</v>
      </c>
      <c r="D31" s="2" t="s">
        <v>91</v>
      </c>
      <c r="E31">
        <f t="shared" si="4"/>
        <v>10678</v>
      </c>
      <c r="F31">
        <f t="shared" si="5"/>
        <v>5385</v>
      </c>
      <c r="G31">
        <v>133</v>
      </c>
      <c r="H31">
        <v>116</v>
      </c>
      <c r="I31">
        <v>92</v>
      </c>
      <c r="J31">
        <v>105</v>
      </c>
      <c r="K31">
        <v>107</v>
      </c>
      <c r="L31">
        <v>135</v>
      </c>
      <c r="M31">
        <v>89</v>
      </c>
      <c r="N31">
        <v>99</v>
      </c>
      <c r="O31">
        <v>94</v>
      </c>
      <c r="P31">
        <v>96</v>
      </c>
      <c r="Q31">
        <v>112</v>
      </c>
      <c r="R31">
        <v>106</v>
      </c>
      <c r="S31">
        <v>115</v>
      </c>
      <c r="T31">
        <v>109</v>
      </c>
      <c r="U31">
        <v>114</v>
      </c>
      <c r="V31">
        <v>87</v>
      </c>
      <c r="W31">
        <v>94</v>
      </c>
      <c r="X31">
        <v>91</v>
      </c>
      <c r="Y31">
        <v>96</v>
      </c>
      <c r="Z31">
        <v>77</v>
      </c>
      <c r="AA31">
        <v>402</v>
      </c>
      <c r="AB31">
        <v>367</v>
      </c>
      <c r="AC31">
        <v>381</v>
      </c>
      <c r="AD31">
        <v>323</v>
      </c>
      <c r="AE31">
        <v>309</v>
      </c>
      <c r="AF31">
        <v>290</v>
      </c>
      <c r="AG31">
        <v>256</v>
      </c>
      <c r="AH31">
        <v>241</v>
      </c>
      <c r="AI31">
        <v>198</v>
      </c>
      <c r="AJ31">
        <v>219</v>
      </c>
      <c r="AK31">
        <v>126</v>
      </c>
      <c r="AL31">
        <v>90</v>
      </c>
      <c r="AM31">
        <v>116</v>
      </c>
      <c r="AN31">
        <f t="shared" si="6"/>
        <v>5293</v>
      </c>
      <c r="AO31">
        <v>103</v>
      </c>
      <c r="AP31">
        <v>117</v>
      </c>
      <c r="AQ31">
        <v>104</v>
      </c>
      <c r="AR31">
        <v>121</v>
      </c>
      <c r="AS31">
        <v>109</v>
      </c>
      <c r="AT31">
        <v>115</v>
      </c>
      <c r="AU31">
        <v>82</v>
      </c>
      <c r="AV31">
        <v>77</v>
      </c>
      <c r="AW31">
        <v>86</v>
      </c>
      <c r="AX31">
        <v>87</v>
      </c>
      <c r="AY31">
        <v>88</v>
      </c>
      <c r="AZ31">
        <v>102</v>
      </c>
      <c r="BA31">
        <v>99</v>
      </c>
      <c r="BB31">
        <v>101</v>
      </c>
      <c r="BC31">
        <v>91</v>
      </c>
      <c r="BD31">
        <v>107</v>
      </c>
      <c r="BE31">
        <v>94</v>
      </c>
      <c r="BF31">
        <v>92</v>
      </c>
      <c r="BG31">
        <v>81</v>
      </c>
      <c r="BH31">
        <v>92</v>
      </c>
      <c r="BI31">
        <v>359</v>
      </c>
      <c r="BJ31">
        <v>373</v>
      </c>
      <c r="BK31">
        <v>403</v>
      </c>
      <c r="BL31">
        <v>389</v>
      </c>
      <c r="BM31">
        <v>302</v>
      </c>
      <c r="BN31">
        <v>233</v>
      </c>
      <c r="BO31">
        <v>230</v>
      </c>
      <c r="BP31">
        <v>233</v>
      </c>
      <c r="BQ31">
        <v>256</v>
      </c>
      <c r="BR31">
        <v>207</v>
      </c>
      <c r="BS31">
        <v>122</v>
      </c>
      <c r="BT31">
        <v>104</v>
      </c>
      <c r="BU31">
        <v>134</v>
      </c>
      <c r="BV31" s="38"/>
      <c r="BW31" s="5">
        <f t="shared" si="7"/>
        <v>1284</v>
      </c>
      <c r="BX31" s="5">
        <f t="shared" si="8"/>
        <v>610</v>
      </c>
      <c r="BY31" s="5">
        <f t="shared" si="9"/>
        <v>942</v>
      </c>
      <c r="BZ31" s="5">
        <f t="shared" si="10"/>
        <v>1800</v>
      </c>
      <c r="CA31" s="5">
        <f t="shared" si="11"/>
        <v>749</v>
      </c>
      <c r="CB31" s="38">
        <f t="shared" si="12"/>
        <v>1191</v>
      </c>
      <c r="CC31" s="38">
        <f t="shared" si="13"/>
        <v>584</v>
      </c>
      <c r="CD31" s="38">
        <f t="shared" si="14"/>
        <v>905</v>
      </c>
      <c r="CE31" s="38">
        <f t="shared" si="15"/>
        <v>1790</v>
      </c>
      <c r="CF31" s="38">
        <f t="shared" si="16"/>
        <v>823</v>
      </c>
    </row>
    <row r="32" spans="1:84" x14ac:dyDescent="0.25">
      <c r="A32" s="71" t="s">
        <v>92</v>
      </c>
      <c r="B32" s="2" t="s">
        <v>49</v>
      </c>
      <c r="C32" s="2" t="s">
        <v>50</v>
      </c>
      <c r="D32" s="2" t="s">
        <v>93</v>
      </c>
      <c r="E32">
        <f t="shared" si="4"/>
        <v>4211</v>
      </c>
      <c r="F32">
        <f t="shared" si="5"/>
        <v>2050</v>
      </c>
      <c r="G32">
        <v>42</v>
      </c>
      <c r="H32">
        <v>45</v>
      </c>
      <c r="I32">
        <v>46</v>
      </c>
      <c r="J32">
        <v>53</v>
      </c>
      <c r="K32">
        <v>51</v>
      </c>
      <c r="L32">
        <v>47</v>
      </c>
      <c r="M32">
        <v>34</v>
      </c>
      <c r="N32">
        <v>38</v>
      </c>
      <c r="O32">
        <v>34</v>
      </c>
      <c r="P32">
        <v>38</v>
      </c>
      <c r="Q32">
        <v>45</v>
      </c>
      <c r="R32">
        <v>40</v>
      </c>
      <c r="S32">
        <v>39</v>
      </c>
      <c r="T32">
        <v>40</v>
      </c>
      <c r="U32">
        <v>46</v>
      </c>
      <c r="V32">
        <v>39</v>
      </c>
      <c r="W32">
        <v>38</v>
      </c>
      <c r="X32">
        <v>39</v>
      </c>
      <c r="Y32">
        <v>37</v>
      </c>
      <c r="Z32">
        <v>36</v>
      </c>
      <c r="AA32">
        <v>142</v>
      </c>
      <c r="AB32">
        <v>143</v>
      </c>
      <c r="AC32">
        <v>163</v>
      </c>
      <c r="AD32">
        <v>133</v>
      </c>
      <c r="AE32">
        <v>115</v>
      </c>
      <c r="AF32">
        <v>102</v>
      </c>
      <c r="AG32">
        <v>90</v>
      </c>
      <c r="AH32">
        <v>78</v>
      </c>
      <c r="AI32">
        <v>75</v>
      </c>
      <c r="AJ32">
        <v>61</v>
      </c>
      <c r="AK32">
        <v>58</v>
      </c>
      <c r="AL32">
        <v>29</v>
      </c>
      <c r="AM32">
        <v>34</v>
      </c>
      <c r="AN32">
        <f t="shared" si="6"/>
        <v>2161</v>
      </c>
      <c r="AO32">
        <v>56</v>
      </c>
      <c r="AP32">
        <v>38</v>
      </c>
      <c r="AQ32">
        <v>50</v>
      </c>
      <c r="AR32">
        <v>63</v>
      </c>
      <c r="AS32">
        <v>48</v>
      </c>
      <c r="AT32">
        <v>40</v>
      </c>
      <c r="AU32">
        <v>40</v>
      </c>
      <c r="AV32">
        <v>37</v>
      </c>
      <c r="AW32">
        <v>41</v>
      </c>
      <c r="AX32">
        <v>35</v>
      </c>
      <c r="AY32">
        <v>35</v>
      </c>
      <c r="AZ32">
        <v>38</v>
      </c>
      <c r="BA32">
        <v>42</v>
      </c>
      <c r="BB32">
        <v>40</v>
      </c>
      <c r="BC32">
        <v>36</v>
      </c>
      <c r="BD32">
        <v>42</v>
      </c>
      <c r="BE32">
        <v>42</v>
      </c>
      <c r="BF32">
        <v>40</v>
      </c>
      <c r="BG32">
        <v>40</v>
      </c>
      <c r="BH32">
        <v>32</v>
      </c>
      <c r="BI32">
        <v>175</v>
      </c>
      <c r="BJ32">
        <v>163</v>
      </c>
      <c r="BK32">
        <v>160</v>
      </c>
      <c r="BL32">
        <v>121</v>
      </c>
      <c r="BM32">
        <v>92</v>
      </c>
      <c r="BN32">
        <v>105</v>
      </c>
      <c r="BO32">
        <v>102</v>
      </c>
      <c r="BP32">
        <v>99</v>
      </c>
      <c r="BQ32">
        <v>106</v>
      </c>
      <c r="BR32">
        <v>61</v>
      </c>
      <c r="BS32">
        <v>61</v>
      </c>
      <c r="BT32">
        <v>33</v>
      </c>
      <c r="BU32">
        <v>48</v>
      </c>
      <c r="BV32" s="38"/>
      <c r="BW32" s="5">
        <f t="shared" si="7"/>
        <v>513</v>
      </c>
      <c r="BX32" s="5">
        <f t="shared" si="8"/>
        <v>241</v>
      </c>
      <c r="BY32" s="5">
        <f t="shared" si="9"/>
        <v>358</v>
      </c>
      <c r="BZ32" s="5">
        <f t="shared" si="10"/>
        <v>681</v>
      </c>
      <c r="CA32" s="5">
        <f t="shared" si="11"/>
        <v>257</v>
      </c>
      <c r="CB32" s="38">
        <f t="shared" si="12"/>
        <v>521</v>
      </c>
      <c r="CC32" s="38">
        <f t="shared" si="13"/>
        <v>242</v>
      </c>
      <c r="CD32" s="38">
        <f t="shared" si="14"/>
        <v>410</v>
      </c>
      <c r="CE32" s="38">
        <f t="shared" si="15"/>
        <v>679</v>
      </c>
      <c r="CF32" s="38">
        <f t="shared" si="16"/>
        <v>309</v>
      </c>
    </row>
    <row r="33" spans="1:84" x14ac:dyDescent="0.25">
      <c r="A33" s="71" t="s">
        <v>94</v>
      </c>
      <c r="B33" s="2" t="s">
        <v>49</v>
      </c>
      <c r="C33" s="2" t="s">
        <v>50</v>
      </c>
      <c r="D33" s="2" t="s">
        <v>95</v>
      </c>
      <c r="E33">
        <f t="shared" si="4"/>
        <v>13844</v>
      </c>
      <c r="F33">
        <f t="shared" si="5"/>
        <v>7029</v>
      </c>
      <c r="G33">
        <v>225</v>
      </c>
      <c r="H33">
        <v>204</v>
      </c>
      <c r="I33">
        <v>209</v>
      </c>
      <c r="J33">
        <v>163</v>
      </c>
      <c r="K33">
        <v>161</v>
      </c>
      <c r="L33">
        <v>166</v>
      </c>
      <c r="M33">
        <v>119</v>
      </c>
      <c r="N33">
        <v>131</v>
      </c>
      <c r="O33">
        <v>122</v>
      </c>
      <c r="P33">
        <v>130</v>
      </c>
      <c r="Q33">
        <v>130</v>
      </c>
      <c r="R33">
        <v>135</v>
      </c>
      <c r="S33">
        <v>141</v>
      </c>
      <c r="T33">
        <v>125</v>
      </c>
      <c r="U33">
        <v>132</v>
      </c>
      <c r="V33">
        <v>104</v>
      </c>
      <c r="W33">
        <v>123</v>
      </c>
      <c r="X33">
        <v>108</v>
      </c>
      <c r="Y33">
        <v>115</v>
      </c>
      <c r="Z33">
        <v>99</v>
      </c>
      <c r="AA33">
        <v>473</v>
      </c>
      <c r="AB33">
        <v>514</v>
      </c>
      <c r="AC33">
        <v>477</v>
      </c>
      <c r="AD33">
        <v>468</v>
      </c>
      <c r="AE33">
        <v>457</v>
      </c>
      <c r="AF33">
        <v>343</v>
      </c>
      <c r="AG33">
        <v>321</v>
      </c>
      <c r="AH33">
        <v>260</v>
      </c>
      <c r="AI33">
        <v>226</v>
      </c>
      <c r="AJ33">
        <v>227</v>
      </c>
      <c r="AK33">
        <v>175</v>
      </c>
      <c r="AL33">
        <v>131</v>
      </c>
      <c r="AM33">
        <v>115</v>
      </c>
      <c r="AN33">
        <f t="shared" si="6"/>
        <v>6815</v>
      </c>
      <c r="AO33">
        <v>179</v>
      </c>
      <c r="AP33">
        <v>197</v>
      </c>
      <c r="AQ33">
        <v>191</v>
      </c>
      <c r="AR33">
        <v>179</v>
      </c>
      <c r="AS33">
        <v>176</v>
      </c>
      <c r="AT33">
        <v>192</v>
      </c>
      <c r="AU33">
        <v>110</v>
      </c>
      <c r="AV33">
        <v>102</v>
      </c>
      <c r="AW33">
        <v>117</v>
      </c>
      <c r="AX33">
        <v>104</v>
      </c>
      <c r="AY33">
        <v>125</v>
      </c>
      <c r="AZ33">
        <v>120</v>
      </c>
      <c r="BA33">
        <v>115</v>
      </c>
      <c r="BB33">
        <v>130</v>
      </c>
      <c r="BC33">
        <v>109</v>
      </c>
      <c r="BD33">
        <v>128</v>
      </c>
      <c r="BE33">
        <v>104</v>
      </c>
      <c r="BF33">
        <v>112</v>
      </c>
      <c r="BG33">
        <v>98</v>
      </c>
      <c r="BH33">
        <v>103</v>
      </c>
      <c r="BI33">
        <v>496</v>
      </c>
      <c r="BJ33">
        <v>411</v>
      </c>
      <c r="BK33">
        <v>505</v>
      </c>
      <c r="BL33">
        <v>408</v>
      </c>
      <c r="BM33">
        <v>338</v>
      </c>
      <c r="BN33">
        <v>366</v>
      </c>
      <c r="BO33">
        <v>324</v>
      </c>
      <c r="BP33">
        <v>347</v>
      </c>
      <c r="BQ33">
        <v>251</v>
      </c>
      <c r="BR33">
        <v>233</v>
      </c>
      <c r="BS33">
        <v>174</v>
      </c>
      <c r="BT33">
        <v>139</v>
      </c>
      <c r="BU33">
        <v>132</v>
      </c>
      <c r="BV33" s="38"/>
      <c r="BW33" s="5">
        <f t="shared" si="7"/>
        <v>1895</v>
      </c>
      <c r="BX33" s="5">
        <f t="shared" si="8"/>
        <v>733</v>
      </c>
      <c r="BY33" s="5">
        <f t="shared" si="9"/>
        <v>1201</v>
      </c>
      <c r="BZ33" s="5">
        <f t="shared" si="10"/>
        <v>2326</v>
      </c>
      <c r="CA33" s="5">
        <f t="shared" si="11"/>
        <v>874</v>
      </c>
      <c r="CB33" s="38">
        <f t="shared" si="12"/>
        <v>1792</v>
      </c>
      <c r="CC33" s="38">
        <f t="shared" si="13"/>
        <v>698</v>
      </c>
      <c r="CD33" s="38">
        <f t="shared" si="14"/>
        <v>1108</v>
      </c>
      <c r="CE33" s="38">
        <f t="shared" si="15"/>
        <v>2288</v>
      </c>
      <c r="CF33" s="38">
        <f t="shared" si="16"/>
        <v>929</v>
      </c>
    </row>
    <row r="34" spans="1:84" x14ac:dyDescent="0.25">
      <c r="A34" s="71" t="s">
        <v>96</v>
      </c>
      <c r="B34" s="2" t="s">
        <v>49</v>
      </c>
      <c r="C34" s="2" t="s">
        <v>50</v>
      </c>
      <c r="D34" s="2" t="s">
        <v>97</v>
      </c>
      <c r="E34">
        <f t="shared" si="4"/>
        <v>8347</v>
      </c>
      <c r="F34">
        <f t="shared" si="5"/>
        <v>4126</v>
      </c>
      <c r="G34">
        <v>102</v>
      </c>
      <c r="H34">
        <v>119</v>
      </c>
      <c r="I34">
        <v>115</v>
      </c>
      <c r="J34">
        <v>111</v>
      </c>
      <c r="K34">
        <v>109</v>
      </c>
      <c r="L34">
        <v>84</v>
      </c>
      <c r="M34">
        <v>75</v>
      </c>
      <c r="N34">
        <v>77</v>
      </c>
      <c r="O34">
        <v>75</v>
      </c>
      <c r="P34">
        <v>79</v>
      </c>
      <c r="Q34">
        <v>89</v>
      </c>
      <c r="R34">
        <v>92</v>
      </c>
      <c r="S34">
        <v>94</v>
      </c>
      <c r="T34">
        <v>85</v>
      </c>
      <c r="U34">
        <v>77</v>
      </c>
      <c r="V34">
        <v>71</v>
      </c>
      <c r="W34">
        <v>61</v>
      </c>
      <c r="X34">
        <v>62</v>
      </c>
      <c r="Y34">
        <v>69</v>
      </c>
      <c r="Z34">
        <v>53</v>
      </c>
      <c r="AA34">
        <v>254</v>
      </c>
      <c r="AB34">
        <v>285</v>
      </c>
      <c r="AC34">
        <v>333</v>
      </c>
      <c r="AD34">
        <v>269</v>
      </c>
      <c r="AE34">
        <v>235</v>
      </c>
      <c r="AF34">
        <v>193</v>
      </c>
      <c r="AG34">
        <v>197</v>
      </c>
      <c r="AH34">
        <v>159</v>
      </c>
      <c r="AI34">
        <v>117</v>
      </c>
      <c r="AJ34">
        <v>120</v>
      </c>
      <c r="AK34">
        <v>110</v>
      </c>
      <c r="AL34">
        <v>73</v>
      </c>
      <c r="AM34">
        <v>82</v>
      </c>
      <c r="AN34">
        <f t="shared" si="6"/>
        <v>4221</v>
      </c>
      <c r="AO34">
        <v>112</v>
      </c>
      <c r="AP34">
        <v>83</v>
      </c>
      <c r="AQ34">
        <v>97</v>
      </c>
      <c r="AR34">
        <v>103</v>
      </c>
      <c r="AS34">
        <v>111</v>
      </c>
      <c r="AT34">
        <v>108</v>
      </c>
      <c r="AU34">
        <v>86</v>
      </c>
      <c r="AV34">
        <v>86</v>
      </c>
      <c r="AW34">
        <v>92</v>
      </c>
      <c r="AX34">
        <v>77</v>
      </c>
      <c r="AY34">
        <v>89</v>
      </c>
      <c r="AZ34">
        <v>89</v>
      </c>
      <c r="BA34">
        <v>88</v>
      </c>
      <c r="BB34">
        <v>89</v>
      </c>
      <c r="BC34">
        <v>81</v>
      </c>
      <c r="BD34">
        <v>74</v>
      </c>
      <c r="BE34">
        <v>75</v>
      </c>
      <c r="BF34">
        <v>65</v>
      </c>
      <c r="BG34">
        <v>53</v>
      </c>
      <c r="BH34">
        <v>64</v>
      </c>
      <c r="BI34">
        <v>289</v>
      </c>
      <c r="BJ34">
        <v>289</v>
      </c>
      <c r="BK34">
        <v>256</v>
      </c>
      <c r="BL34">
        <v>254</v>
      </c>
      <c r="BM34">
        <v>205</v>
      </c>
      <c r="BN34">
        <v>214</v>
      </c>
      <c r="BO34">
        <v>176</v>
      </c>
      <c r="BP34">
        <v>205</v>
      </c>
      <c r="BQ34">
        <v>153</v>
      </c>
      <c r="BR34">
        <v>140</v>
      </c>
      <c r="BS34">
        <v>115</v>
      </c>
      <c r="BT34">
        <v>79</v>
      </c>
      <c r="BU34">
        <v>124</v>
      </c>
      <c r="BV34" s="38"/>
      <c r="BW34" s="5">
        <f t="shared" si="7"/>
        <v>1127</v>
      </c>
      <c r="BX34" s="5">
        <f t="shared" si="8"/>
        <v>450</v>
      </c>
      <c r="BY34" s="5">
        <f t="shared" si="9"/>
        <v>661</v>
      </c>
      <c r="BZ34" s="5">
        <f t="shared" si="10"/>
        <v>1386</v>
      </c>
      <c r="CA34" s="5">
        <f t="shared" si="11"/>
        <v>502</v>
      </c>
      <c r="CB34" s="38">
        <f t="shared" si="12"/>
        <v>1133</v>
      </c>
      <c r="CC34" s="38">
        <f t="shared" si="13"/>
        <v>472</v>
      </c>
      <c r="CD34" s="38">
        <f t="shared" si="14"/>
        <v>695</v>
      </c>
      <c r="CE34" s="38">
        <f t="shared" si="15"/>
        <v>1310</v>
      </c>
      <c r="CF34" s="38">
        <f t="shared" si="16"/>
        <v>611</v>
      </c>
    </row>
    <row r="35" spans="1:84" x14ac:dyDescent="0.25">
      <c r="A35" s="71" t="s">
        <v>98</v>
      </c>
      <c r="B35" s="2" t="s">
        <v>49</v>
      </c>
      <c r="C35" s="2" t="s">
        <v>50</v>
      </c>
      <c r="D35" s="2" t="s">
        <v>99</v>
      </c>
      <c r="E35">
        <f t="shared" si="4"/>
        <v>7273</v>
      </c>
      <c r="F35">
        <f t="shared" si="5"/>
        <v>3684</v>
      </c>
      <c r="G35">
        <v>32</v>
      </c>
      <c r="H35">
        <v>55</v>
      </c>
      <c r="I35">
        <v>51</v>
      </c>
      <c r="J35">
        <v>70</v>
      </c>
      <c r="K35">
        <v>67</v>
      </c>
      <c r="L35">
        <v>65</v>
      </c>
      <c r="M35">
        <v>105</v>
      </c>
      <c r="N35">
        <v>101</v>
      </c>
      <c r="O35">
        <v>90</v>
      </c>
      <c r="P35">
        <v>99</v>
      </c>
      <c r="Q35">
        <v>87</v>
      </c>
      <c r="R35">
        <v>94</v>
      </c>
      <c r="S35">
        <v>98</v>
      </c>
      <c r="T35">
        <v>77</v>
      </c>
      <c r="U35">
        <v>89</v>
      </c>
      <c r="V35">
        <v>63</v>
      </c>
      <c r="W35">
        <v>61</v>
      </c>
      <c r="X35">
        <v>53</v>
      </c>
      <c r="Y35">
        <v>52</v>
      </c>
      <c r="Z35">
        <v>51</v>
      </c>
      <c r="AA35">
        <v>242</v>
      </c>
      <c r="AB35">
        <v>245</v>
      </c>
      <c r="AC35">
        <v>264</v>
      </c>
      <c r="AD35">
        <v>265</v>
      </c>
      <c r="AE35">
        <v>238</v>
      </c>
      <c r="AF35">
        <v>197</v>
      </c>
      <c r="AG35">
        <v>161</v>
      </c>
      <c r="AH35">
        <v>154</v>
      </c>
      <c r="AI35">
        <v>125</v>
      </c>
      <c r="AJ35">
        <v>137</v>
      </c>
      <c r="AK35">
        <v>81</v>
      </c>
      <c r="AL35">
        <v>49</v>
      </c>
      <c r="AM35">
        <v>66</v>
      </c>
      <c r="AN35">
        <f t="shared" si="6"/>
        <v>3589</v>
      </c>
      <c r="AO35">
        <v>42</v>
      </c>
      <c r="AP35">
        <v>41</v>
      </c>
      <c r="AQ35">
        <v>44</v>
      </c>
      <c r="AR35">
        <v>53</v>
      </c>
      <c r="AS35">
        <v>77</v>
      </c>
      <c r="AT35">
        <v>65</v>
      </c>
      <c r="AU35">
        <v>83</v>
      </c>
      <c r="AV35">
        <v>86</v>
      </c>
      <c r="AW35">
        <v>98</v>
      </c>
      <c r="AX35">
        <v>83</v>
      </c>
      <c r="AY35">
        <v>102</v>
      </c>
      <c r="AZ35">
        <v>95</v>
      </c>
      <c r="BA35">
        <v>84</v>
      </c>
      <c r="BB35">
        <v>93</v>
      </c>
      <c r="BC35">
        <v>67</v>
      </c>
      <c r="BD35">
        <v>71</v>
      </c>
      <c r="BE35">
        <v>59</v>
      </c>
      <c r="BF35">
        <v>56</v>
      </c>
      <c r="BG35">
        <v>52</v>
      </c>
      <c r="BH35">
        <v>42</v>
      </c>
      <c r="BI35">
        <v>234</v>
      </c>
      <c r="BJ35">
        <v>248</v>
      </c>
      <c r="BK35">
        <v>248</v>
      </c>
      <c r="BL35">
        <v>231</v>
      </c>
      <c r="BM35">
        <v>184</v>
      </c>
      <c r="BN35">
        <v>180</v>
      </c>
      <c r="BO35">
        <v>170</v>
      </c>
      <c r="BP35">
        <v>155</v>
      </c>
      <c r="BQ35">
        <v>177</v>
      </c>
      <c r="BR35">
        <v>130</v>
      </c>
      <c r="BS35">
        <v>107</v>
      </c>
      <c r="BT35">
        <v>54</v>
      </c>
      <c r="BU35">
        <v>78</v>
      </c>
      <c r="BV35" s="38"/>
      <c r="BW35" s="5">
        <f t="shared" si="7"/>
        <v>916</v>
      </c>
      <c r="BX35" s="5">
        <f t="shared" si="8"/>
        <v>441</v>
      </c>
      <c r="BY35" s="5">
        <f t="shared" si="9"/>
        <v>590</v>
      </c>
      <c r="BZ35" s="5">
        <f t="shared" si="10"/>
        <v>1279</v>
      </c>
      <c r="CA35" s="5">
        <f t="shared" si="11"/>
        <v>458</v>
      </c>
      <c r="CB35" s="38">
        <f t="shared" si="12"/>
        <v>869</v>
      </c>
      <c r="CC35" s="38">
        <f t="shared" si="13"/>
        <v>430</v>
      </c>
      <c r="CD35" s="38">
        <f t="shared" si="14"/>
        <v>576</v>
      </c>
      <c r="CE35" s="38">
        <f t="shared" si="15"/>
        <v>1168</v>
      </c>
      <c r="CF35" s="38">
        <f t="shared" si="16"/>
        <v>546</v>
      </c>
    </row>
    <row r="36" spans="1:84" x14ac:dyDescent="0.25">
      <c r="A36" s="71" t="s">
        <v>100</v>
      </c>
      <c r="B36" s="2" t="s">
        <v>49</v>
      </c>
      <c r="C36" s="2" t="s">
        <v>50</v>
      </c>
      <c r="D36" s="2" t="s">
        <v>101</v>
      </c>
      <c r="E36">
        <f t="shared" si="4"/>
        <v>2313</v>
      </c>
      <c r="F36">
        <f t="shared" si="5"/>
        <v>1137</v>
      </c>
      <c r="G36">
        <v>21</v>
      </c>
      <c r="H36">
        <v>28</v>
      </c>
      <c r="I36">
        <v>29</v>
      </c>
      <c r="J36">
        <v>28</v>
      </c>
      <c r="K36">
        <v>16</v>
      </c>
      <c r="L36">
        <v>31</v>
      </c>
      <c r="M36">
        <v>20</v>
      </c>
      <c r="N36">
        <v>21</v>
      </c>
      <c r="O36">
        <v>24</v>
      </c>
      <c r="P36">
        <v>23</v>
      </c>
      <c r="Q36">
        <v>21</v>
      </c>
      <c r="R36">
        <v>21</v>
      </c>
      <c r="S36">
        <v>25</v>
      </c>
      <c r="T36">
        <v>20</v>
      </c>
      <c r="U36">
        <v>23</v>
      </c>
      <c r="V36">
        <v>22</v>
      </c>
      <c r="W36">
        <v>24</v>
      </c>
      <c r="X36">
        <v>25</v>
      </c>
      <c r="Y36">
        <v>20</v>
      </c>
      <c r="Z36">
        <v>19</v>
      </c>
      <c r="AA36">
        <v>68</v>
      </c>
      <c r="AB36">
        <v>87</v>
      </c>
      <c r="AC36">
        <v>65</v>
      </c>
      <c r="AD36">
        <v>87</v>
      </c>
      <c r="AE36">
        <v>65</v>
      </c>
      <c r="AF36">
        <v>54</v>
      </c>
      <c r="AG36">
        <v>49</v>
      </c>
      <c r="AH36">
        <v>47</v>
      </c>
      <c r="AI36">
        <v>43</v>
      </c>
      <c r="AJ36">
        <v>29</v>
      </c>
      <c r="AK36">
        <v>31</v>
      </c>
      <c r="AL36">
        <v>22</v>
      </c>
      <c r="AM36">
        <v>29</v>
      </c>
      <c r="AN36">
        <f t="shared" si="6"/>
        <v>1176</v>
      </c>
      <c r="AO36">
        <v>29</v>
      </c>
      <c r="AP36">
        <v>17</v>
      </c>
      <c r="AQ36">
        <v>21</v>
      </c>
      <c r="AR36">
        <v>27</v>
      </c>
      <c r="AS36">
        <v>32</v>
      </c>
      <c r="AT36">
        <v>26</v>
      </c>
      <c r="AU36">
        <v>26</v>
      </c>
      <c r="AV36">
        <v>26</v>
      </c>
      <c r="AW36">
        <v>23</v>
      </c>
      <c r="AX36">
        <v>19</v>
      </c>
      <c r="AY36">
        <v>27</v>
      </c>
      <c r="AZ36">
        <v>26</v>
      </c>
      <c r="BA36">
        <v>22</v>
      </c>
      <c r="BB36">
        <v>25</v>
      </c>
      <c r="BC36">
        <v>24</v>
      </c>
      <c r="BD36">
        <v>23</v>
      </c>
      <c r="BE36">
        <v>22</v>
      </c>
      <c r="BF36">
        <v>22</v>
      </c>
      <c r="BG36">
        <v>22</v>
      </c>
      <c r="BH36">
        <v>19</v>
      </c>
      <c r="BI36">
        <v>80</v>
      </c>
      <c r="BJ36">
        <v>67</v>
      </c>
      <c r="BK36">
        <v>70</v>
      </c>
      <c r="BL36">
        <v>72</v>
      </c>
      <c r="BM36">
        <v>51</v>
      </c>
      <c r="BN36">
        <v>60</v>
      </c>
      <c r="BO36">
        <v>47</v>
      </c>
      <c r="BP36">
        <v>55</v>
      </c>
      <c r="BQ36">
        <v>60</v>
      </c>
      <c r="BR36">
        <v>40</v>
      </c>
      <c r="BS36">
        <v>31</v>
      </c>
      <c r="BT36">
        <v>23</v>
      </c>
      <c r="BU36">
        <v>42</v>
      </c>
      <c r="BV36" s="38"/>
      <c r="BW36" s="5">
        <f t="shared" si="7"/>
        <v>283</v>
      </c>
      <c r="BX36" s="5">
        <f t="shared" si="8"/>
        <v>139</v>
      </c>
      <c r="BY36" s="5">
        <f t="shared" si="9"/>
        <v>194</v>
      </c>
      <c r="BZ36" s="5">
        <f t="shared" si="10"/>
        <v>367</v>
      </c>
      <c r="CA36" s="5">
        <f t="shared" si="11"/>
        <v>154</v>
      </c>
      <c r="CB36" s="38">
        <f t="shared" si="12"/>
        <v>299</v>
      </c>
      <c r="CC36" s="38">
        <f t="shared" si="13"/>
        <v>138</v>
      </c>
      <c r="CD36" s="38">
        <f t="shared" si="14"/>
        <v>188</v>
      </c>
      <c r="CE36" s="38">
        <f t="shared" si="15"/>
        <v>355</v>
      </c>
      <c r="CF36" s="38">
        <f t="shared" si="16"/>
        <v>196</v>
      </c>
    </row>
    <row r="37" spans="1:84" x14ac:dyDescent="0.25">
      <c r="A37" s="71" t="s">
        <v>102</v>
      </c>
      <c r="B37" s="2" t="s">
        <v>49</v>
      </c>
      <c r="C37" s="2" t="s">
        <v>37</v>
      </c>
      <c r="D37" s="2" t="s">
        <v>37</v>
      </c>
      <c r="E37">
        <f t="shared" si="4"/>
        <v>15215</v>
      </c>
      <c r="F37">
        <f t="shared" si="5"/>
        <v>7598</v>
      </c>
      <c r="G37">
        <v>172</v>
      </c>
      <c r="H37">
        <v>138</v>
      </c>
      <c r="I37">
        <v>137</v>
      </c>
      <c r="J37">
        <v>132</v>
      </c>
      <c r="K37">
        <v>145</v>
      </c>
      <c r="L37">
        <v>147</v>
      </c>
      <c r="M37">
        <v>110</v>
      </c>
      <c r="N37">
        <v>104</v>
      </c>
      <c r="O37">
        <v>124</v>
      </c>
      <c r="P37">
        <v>125</v>
      </c>
      <c r="Q37">
        <v>127</v>
      </c>
      <c r="R37">
        <v>143</v>
      </c>
      <c r="S37">
        <v>122</v>
      </c>
      <c r="T37">
        <v>127</v>
      </c>
      <c r="U37">
        <v>140</v>
      </c>
      <c r="V37">
        <v>140</v>
      </c>
      <c r="W37">
        <v>132</v>
      </c>
      <c r="X37">
        <v>128</v>
      </c>
      <c r="Y37">
        <v>126</v>
      </c>
      <c r="Z37">
        <v>142</v>
      </c>
      <c r="AA37">
        <v>638</v>
      </c>
      <c r="AB37">
        <v>585</v>
      </c>
      <c r="AC37">
        <v>579</v>
      </c>
      <c r="AD37">
        <v>604</v>
      </c>
      <c r="AE37">
        <v>427</v>
      </c>
      <c r="AF37">
        <v>406</v>
      </c>
      <c r="AG37">
        <v>413</v>
      </c>
      <c r="AH37">
        <v>320</v>
      </c>
      <c r="AI37">
        <v>271</v>
      </c>
      <c r="AJ37">
        <v>252</v>
      </c>
      <c r="AK37">
        <v>154</v>
      </c>
      <c r="AL37">
        <v>120</v>
      </c>
      <c r="AM37">
        <v>168</v>
      </c>
      <c r="AN37">
        <f t="shared" si="6"/>
        <v>7617</v>
      </c>
      <c r="AO37">
        <v>132</v>
      </c>
      <c r="AP37">
        <v>143</v>
      </c>
      <c r="AQ37">
        <v>132</v>
      </c>
      <c r="AR37">
        <v>133</v>
      </c>
      <c r="AS37">
        <v>120</v>
      </c>
      <c r="AT37">
        <v>147</v>
      </c>
      <c r="AU37">
        <v>120</v>
      </c>
      <c r="AV37">
        <v>128</v>
      </c>
      <c r="AW37">
        <v>110</v>
      </c>
      <c r="AX37">
        <v>107</v>
      </c>
      <c r="AY37">
        <v>127</v>
      </c>
      <c r="AZ37">
        <v>112</v>
      </c>
      <c r="BA37">
        <v>138</v>
      </c>
      <c r="BB37">
        <v>137</v>
      </c>
      <c r="BC37">
        <v>126</v>
      </c>
      <c r="BD37">
        <v>119</v>
      </c>
      <c r="BE37">
        <v>133</v>
      </c>
      <c r="BF37">
        <v>138</v>
      </c>
      <c r="BG37">
        <v>137</v>
      </c>
      <c r="BH37">
        <v>106</v>
      </c>
      <c r="BI37">
        <v>547</v>
      </c>
      <c r="BJ37">
        <v>548</v>
      </c>
      <c r="BK37">
        <v>664</v>
      </c>
      <c r="BL37">
        <v>487</v>
      </c>
      <c r="BM37">
        <v>472</v>
      </c>
      <c r="BN37">
        <v>385</v>
      </c>
      <c r="BO37">
        <v>416</v>
      </c>
      <c r="BP37">
        <v>323</v>
      </c>
      <c r="BQ37">
        <v>354</v>
      </c>
      <c r="BR37">
        <v>281</v>
      </c>
      <c r="BS37">
        <v>221</v>
      </c>
      <c r="BT37">
        <v>189</v>
      </c>
      <c r="BU37">
        <v>185</v>
      </c>
      <c r="BV37" s="38"/>
      <c r="BW37" s="5">
        <f t="shared" si="7"/>
        <v>1604</v>
      </c>
      <c r="BX37" s="5">
        <f t="shared" si="8"/>
        <v>789</v>
      </c>
      <c r="BY37" s="5">
        <f t="shared" si="9"/>
        <v>1491</v>
      </c>
      <c r="BZ37" s="5">
        <f t="shared" si="10"/>
        <v>2749</v>
      </c>
      <c r="CA37" s="5">
        <f t="shared" si="11"/>
        <v>965</v>
      </c>
      <c r="CB37" s="38">
        <f t="shared" si="12"/>
        <v>1511</v>
      </c>
      <c r="CC37" s="38">
        <f t="shared" si="13"/>
        <v>791</v>
      </c>
      <c r="CD37" s="38">
        <f t="shared" si="14"/>
        <v>1338</v>
      </c>
      <c r="CE37" s="38">
        <f t="shared" si="15"/>
        <v>2747</v>
      </c>
      <c r="CF37" s="38">
        <f t="shared" si="16"/>
        <v>1230</v>
      </c>
    </row>
    <row r="38" spans="1:84" x14ac:dyDescent="0.25">
      <c r="A38" s="71" t="s">
        <v>103</v>
      </c>
      <c r="B38" s="2" t="s">
        <v>49</v>
      </c>
      <c r="C38" s="2" t="s">
        <v>37</v>
      </c>
      <c r="D38" s="2" t="s">
        <v>29</v>
      </c>
      <c r="E38">
        <f t="shared" si="4"/>
        <v>1676</v>
      </c>
      <c r="F38">
        <f t="shared" si="5"/>
        <v>802</v>
      </c>
      <c r="G38">
        <v>6</v>
      </c>
      <c r="H38">
        <v>11</v>
      </c>
      <c r="I38">
        <v>6</v>
      </c>
      <c r="J38">
        <v>13</v>
      </c>
      <c r="K38">
        <v>18</v>
      </c>
      <c r="L38">
        <v>18</v>
      </c>
      <c r="M38">
        <v>14</v>
      </c>
      <c r="N38">
        <v>13</v>
      </c>
      <c r="O38">
        <v>13</v>
      </c>
      <c r="P38">
        <v>13</v>
      </c>
      <c r="Q38">
        <v>14</v>
      </c>
      <c r="R38">
        <v>15</v>
      </c>
      <c r="S38">
        <v>16</v>
      </c>
      <c r="T38">
        <v>15</v>
      </c>
      <c r="U38">
        <v>20</v>
      </c>
      <c r="V38">
        <v>14</v>
      </c>
      <c r="W38">
        <v>12</v>
      </c>
      <c r="X38">
        <v>14</v>
      </c>
      <c r="Y38">
        <v>14</v>
      </c>
      <c r="Z38">
        <v>11</v>
      </c>
      <c r="AA38">
        <v>44</v>
      </c>
      <c r="AB38">
        <v>47</v>
      </c>
      <c r="AC38">
        <v>47</v>
      </c>
      <c r="AD38">
        <v>45</v>
      </c>
      <c r="AE38">
        <v>46</v>
      </c>
      <c r="AF38">
        <v>43</v>
      </c>
      <c r="AG38">
        <v>42</v>
      </c>
      <c r="AH38">
        <v>41</v>
      </c>
      <c r="AI38">
        <v>50</v>
      </c>
      <c r="AJ38">
        <v>46</v>
      </c>
      <c r="AK38">
        <v>27</v>
      </c>
      <c r="AL38">
        <v>26</v>
      </c>
      <c r="AM38">
        <v>28</v>
      </c>
      <c r="AN38">
        <f t="shared" si="6"/>
        <v>874</v>
      </c>
      <c r="AO38">
        <v>8</v>
      </c>
      <c r="AP38">
        <v>12</v>
      </c>
      <c r="AQ38">
        <v>8</v>
      </c>
      <c r="AR38">
        <v>12</v>
      </c>
      <c r="AS38">
        <v>10</v>
      </c>
      <c r="AT38">
        <v>11</v>
      </c>
      <c r="AU38">
        <v>13</v>
      </c>
      <c r="AV38">
        <v>15</v>
      </c>
      <c r="AW38">
        <v>14</v>
      </c>
      <c r="AX38">
        <v>15</v>
      </c>
      <c r="AY38">
        <v>15</v>
      </c>
      <c r="AZ38">
        <v>17</v>
      </c>
      <c r="BA38">
        <v>17</v>
      </c>
      <c r="BB38">
        <v>15</v>
      </c>
      <c r="BC38">
        <v>16</v>
      </c>
      <c r="BD38">
        <v>14</v>
      </c>
      <c r="BE38">
        <v>14</v>
      </c>
      <c r="BF38">
        <v>14</v>
      </c>
      <c r="BG38">
        <v>12</v>
      </c>
      <c r="BH38">
        <v>9</v>
      </c>
      <c r="BI38">
        <v>40</v>
      </c>
      <c r="BJ38">
        <v>50</v>
      </c>
      <c r="BK38">
        <v>45</v>
      </c>
      <c r="BL38">
        <v>55</v>
      </c>
      <c r="BM38">
        <v>53</v>
      </c>
      <c r="BN38">
        <v>39</v>
      </c>
      <c r="BO38">
        <v>52</v>
      </c>
      <c r="BP38">
        <v>53</v>
      </c>
      <c r="BQ38">
        <v>55</v>
      </c>
      <c r="BR38">
        <v>57</v>
      </c>
      <c r="BS38">
        <v>30</v>
      </c>
      <c r="BT38">
        <v>35</v>
      </c>
      <c r="BU38">
        <v>49</v>
      </c>
      <c r="BV38" s="38"/>
      <c r="BW38" s="5">
        <f t="shared" si="7"/>
        <v>154</v>
      </c>
      <c r="BX38" s="5">
        <f t="shared" si="8"/>
        <v>91</v>
      </c>
      <c r="BY38" s="5">
        <f t="shared" si="9"/>
        <v>116</v>
      </c>
      <c r="BZ38" s="5">
        <f t="shared" si="10"/>
        <v>264</v>
      </c>
      <c r="CA38" s="5">
        <f t="shared" si="11"/>
        <v>177</v>
      </c>
      <c r="CB38" s="38">
        <f t="shared" si="12"/>
        <v>150</v>
      </c>
      <c r="CC38" s="38">
        <f t="shared" si="13"/>
        <v>90</v>
      </c>
      <c r="CD38" s="38">
        <f t="shared" si="14"/>
        <v>111</v>
      </c>
      <c r="CE38" s="38">
        <f t="shared" si="15"/>
        <v>297</v>
      </c>
      <c r="CF38" s="38">
        <f t="shared" si="16"/>
        <v>226</v>
      </c>
    </row>
    <row r="39" spans="1:84" x14ac:dyDescent="0.25">
      <c r="A39" s="71" t="s">
        <v>104</v>
      </c>
      <c r="B39" s="2" t="s">
        <v>49</v>
      </c>
      <c r="C39" s="2" t="s">
        <v>37</v>
      </c>
      <c r="D39" s="2" t="s">
        <v>105</v>
      </c>
      <c r="E39">
        <f t="shared" si="4"/>
        <v>4511</v>
      </c>
      <c r="F39">
        <f t="shared" si="5"/>
        <v>2237</v>
      </c>
      <c r="G39">
        <v>39</v>
      </c>
      <c r="H39">
        <v>47</v>
      </c>
      <c r="I39">
        <v>46</v>
      </c>
      <c r="J39">
        <v>58</v>
      </c>
      <c r="K39">
        <v>56</v>
      </c>
      <c r="L39">
        <v>43</v>
      </c>
      <c r="M39">
        <v>68</v>
      </c>
      <c r="N39">
        <v>60</v>
      </c>
      <c r="O39">
        <v>70</v>
      </c>
      <c r="P39">
        <v>62</v>
      </c>
      <c r="Q39">
        <v>59</v>
      </c>
      <c r="R39">
        <v>61</v>
      </c>
      <c r="S39">
        <v>54</v>
      </c>
      <c r="T39">
        <v>52</v>
      </c>
      <c r="U39">
        <v>48</v>
      </c>
      <c r="V39">
        <v>36</v>
      </c>
      <c r="W39">
        <v>34</v>
      </c>
      <c r="X39">
        <v>28</v>
      </c>
      <c r="Y39">
        <v>24</v>
      </c>
      <c r="Z39">
        <v>25</v>
      </c>
      <c r="AA39">
        <v>124</v>
      </c>
      <c r="AB39">
        <v>140</v>
      </c>
      <c r="AC39">
        <v>159</v>
      </c>
      <c r="AD39">
        <v>126</v>
      </c>
      <c r="AE39">
        <v>104</v>
      </c>
      <c r="AF39">
        <v>130</v>
      </c>
      <c r="AG39">
        <v>103</v>
      </c>
      <c r="AH39">
        <v>91</v>
      </c>
      <c r="AI39">
        <v>80</v>
      </c>
      <c r="AJ39">
        <v>64</v>
      </c>
      <c r="AK39">
        <v>60</v>
      </c>
      <c r="AL39">
        <v>35</v>
      </c>
      <c r="AM39">
        <v>51</v>
      </c>
      <c r="AN39">
        <f t="shared" si="6"/>
        <v>2274</v>
      </c>
      <c r="AO39">
        <v>30</v>
      </c>
      <c r="AP39">
        <v>42</v>
      </c>
      <c r="AQ39">
        <v>49</v>
      </c>
      <c r="AR39">
        <v>46</v>
      </c>
      <c r="AS39">
        <v>53</v>
      </c>
      <c r="AT39">
        <v>29</v>
      </c>
      <c r="AU39">
        <v>58</v>
      </c>
      <c r="AV39">
        <v>68</v>
      </c>
      <c r="AW39">
        <v>57</v>
      </c>
      <c r="AX39">
        <v>59</v>
      </c>
      <c r="AY39">
        <v>64</v>
      </c>
      <c r="AZ39">
        <v>61</v>
      </c>
      <c r="BA39">
        <v>61</v>
      </c>
      <c r="BB39">
        <v>50</v>
      </c>
      <c r="BC39">
        <v>43</v>
      </c>
      <c r="BD39">
        <v>38</v>
      </c>
      <c r="BE39">
        <v>29</v>
      </c>
      <c r="BF39">
        <v>25</v>
      </c>
      <c r="BG39">
        <v>25</v>
      </c>
      <c r="BH39">
        <v>25</v>
      </c>
      <c r="BI39">
        <v>120</v>
      </c>
      <c r="BJ39">
        <v>155</v>
      </c>
      <c r="BK39">
        <v>127</v>
      </c>
      <c r="BL39">
        <v>139</v>
      </c>
      <c r="BM39">
        <v>106</v>
      </c>
      <c r="BN39">
        <v>105</v>
      </c>
      <c r="BO39">
        <v>117</v>
      </c>
      <c r="BP39">
        <v>97</v>
      </c>
      <c r="BQ39">
        <v>105</v>
      </c>
      <c r="BR39">
        <v>91</v>
      </c>
      <c r="BS39">
        <v>75</v>
      </c>
      <c r="BT39">
        <v>38</v>
      </c>
      <c r="BU39">
        <v>87</v>
      </c>
      <c r="BV39" s="38"/>
      <c r="BW39" s="5">
        <f t="shared" si="7"/>
        <v>669</v>
      </c>
      <c r="BX39" s="5">
        <f t="shared" si="8"/>
        <v>252</v>
      </c>
      <c r="BY39" s="5">
        <f t="shared" si="9"/>
        <v>313</v>
      </c>
      <c r="BZ39" s="5">
        <f t="shared" si="10"/>
        <v>713</v>
      </c>
      <c r="CA39" s="5">
        <f t="shared" si="11"/>
        <v>290</v>
      </c>
      <c r="CB39" s="38">
        <f t="shared" si="12"/>
        <v>616</v>
      </c>
      <c r="CC39" s="38">
        <f t="shared" si="13"/>
        <v>246</v>
      </c>
      <c r="CD39" s="38">
        <f t="shared" si="14"/>
        <v>325</v>
      </c>
      <c r="CE39" s="38">
        <f t="shared" si="15"/>
        <v>691</v>
      </c>
      <c r="CF39" s="38">
        <f t="shared" si="16"/>
        <v>396</v>
      </c>
    </row>
    <row r="40" spans="1:84" x14ac:dyDescent="0.25">
      <c r="A40" s="71" t="s">
        <v>106</v>
      </c>
      <c r="B40" s="2" t="s">
        <v>49</v>
      </c>
      <c r="C40" s="2" t="s">
        <v>37</v>
      </c>
      <c r="D40" s="2" t="s">
        <v>107</v>
      </c>
      <c r="E40">
        <f t="shared" si="4"/>
        <v>2834</v>
      </c>
      <c r="F40">
        <f t="shared" si="5"/>
        <v>1372</v>
      </c>
      <c r="G40">
        <v>19</v>
      </c>
      <c r="H40">
        <v>27</v>
      </c>
      <c r="I40">
        <v>21</v>
      </c>
      <c r="J40">
        <v>18</v>
      </c>
      <c r="K40">
        <v>20</v>
      </c>
      <c r="L40">
        <v>17</v>
      </c>
      <c r="M40">
        <v>28</v>
      </c>
      <c r="N40">
        <v>29</v>
      </c>
      <c r="O40">
        <v>31</v>
      </c>
      <c r="P40">
        <v>26</v>
      </c>
      <c r="Q40">
        <v>29</v>
      </c>
      <c r="R40">
        <v>28</v>
      </c>
      <c r="S40">
        <v>30</v>
      </c>
      <c r="T40">
        <v>28</v>
      </c>
      <c r="U40">
        <v>27</v>
      </c>
      <c r="V40">
        <v>27</v>
      </c>
      <c r="W40">
        <v>22</v>
      </c>
      <c r="X40">
        <v>23</v>
      </c>
      <c r="Y40">
        <v>20</v>
      </c>
      <c r="Z40">
        <v>23</v>
      </c>
      <c r="AA40">
        <v>92</v>
      </c>
      <c r="AB40">
        <v>98</v>
      </c>
      <c r="AC40">
        <v>110</v>
      </c>
      <c r="AD40">
        <v>91</v>
      </c>
      <c r="AE40">
        <v>71</v>
      </c>
      <c r="AF40">
        <v>65</v>
      </c>
      <c r="AG40">
        <v>60</v>
      </c>
      <c r="AH40">
        <v>63</v>
      </c>
      <c r="AI40">
        <v>60</v>
      </c>
      <c r="AJ40">
        <v>57</v>
      </c>
      <c r="AK40">
        <v>45</v>
      </c>
      <c r="AL40">
        <v>27</v>
      </c>
      <c r="AM40">
        <v>40</v>
      </c>
      <c r="AN40">
        <f t="shared" si="6"/>
        <v>1462</v>
      </c>
      <c r="AO40">
        <v>22</v>
      </c>
      <c r="AP40">
        <v>23</v>
      </c>
      <c r="AQ40">
        <v>27</v>
      </c>
      <c r="AR40">
        <v>29</v>
      </c>
      <c r="AS40">
        <v>31</v>
      </c>
      <c r="AT40">
        <v>19</v>
      </c>
      <c r="AU40">
        <v>27</v>
      </c>
      <c r="AV40">
        <v>27</v>
      </c>
      <c r="AW40">
        <v>25</v>
      </c>
      <c r="AX40">
        <v>26</v>
      </c>
      <c r="AY40">
        <v>31</v>
      </c>
      <c r="AZ40">
        <v>31</v>
      </c>
      <c r="BA40">
        <v>31</v>
      </c>
      <c r="BB40">
        <v>32</v>
      </c>
      <c r="BC40">
        <v>30</v>
      </c>
      <c r="BD40">
        <v>23</v>
      </c>
      <c r="BE40">
        <v>25</v>
      </c>
      <c r="BF40">
        <v>23</v>
      </c>
      <c r="BG40">
        <v>24</v>
      </c>
      <c r="BH40">
        <v>21</v>
      </c>
      <c r="BI40">
        <v>104</v>
      </c>
      <c r="BJ40">
        <v>112</v>
      </c>
      <c r="BK40">
        <v>91</v>
      </c>
      <c r="BL40">
        <v>75</v>
      </c>
      <c r="BM40">
        <v>60</v>
      </c>
      <c r="BN40">
        <v>71</v>
      </c>
      <c r="BO40">
        <v>61</v>
      </c>
      <c r="BP40">
        <v>79</v>
      </c>
      <c r="BQ40">
        <v>81</v>
      </c>
      <c r="BR40">
        <v>74</v>
      </c>
      <c r="BS40">
        <v>44</v>
      </c>
      <c r="BT40">
        <v>39</v>
      </c>
      <c r="BU40">
        <v>44</v>
      </c>
      <c r="BV40" s="38"/>
      <c r="BW40" s="5">
        <f t="shared" si="7"/>
        <v>293</v>
      </c>
      <c r="BX40" s="5">
        <f t="shared" si="8"/>
        <v>157</v>
      </c>
      <c r="BY40" s="5">
        <f t="shared" si="9"/>
        <v>233</v>
      </c>
      <c r="BZ40" s="5">
        <f t="shared" si="10"/>
        <v>460</v>
      </c>
      <c r="CA40" s="5">
        <f t="shared" si="11"/>
        <v>229</v>
      </c>
      <c r="CB40" s="38">
        <f t="shared" si="12"/>
        <v>318</v>
      </c>
      <c r="CC40" s="38">
        <f t="shared" si="13"/>
        <v>164</v>
      </c>
      <c r="CD40" s="38">
        <f t="shared" si="14"/>
        <v>261</v>
      </c>
      <c r="CE40" s="38">
        <f t="shared" si="15"/>
        <v>437</v>
      </c>
      <c r="CF40" s="38">
        <f t="shared" si="16"/>
        <v>282</v>
      </c>
    </row>
    <row r="41" spans="1:84" x14ac:dyDescent="0.25">
      <c r="A41" s="71" t="s">
        <v>108</v>
      </c>
      <c r="B41" s="2" t="s">
        <v>49</v>
      </c>
      <c r="C41" s="2" t="s">
        <v>37</v>
      </c>
      <c r="D41" s="2" t="s">
        <v>30</v>
      </c>
      <c r="E41">
        <f t="shared" si="4"/>
        <v>1776</v>
      </c>
      <c r="F41">
        <f t="shared" si="5"/>
        <v>874</v>
      </c>
      <c r="G41">
        <v>13</v>
      </c>
      <c r="H41">
        <v>23</v>
      </c>
      <c r="I41">
        <v>18</v>
      </c>
      <c r="J41">
        <v>15</v>
      </c>
      <c r="K41">
        <v>13</v>
      </c>
      <c r="L41">
        <v>15</v>
      </c>
      <c r="M41">
        <v>19</v>
      </c>
      <c r="N41">
        <v>18</v>
      </c>
      <c r="O41">
        <v>20</v>
      </c>
      <c r="P41">
        <v>20</v>
      </c>
      <c r="Q41">
        <v>25</v>
      </c>
      <c r="R41">
        <v>25</v>
      </c>
      <c r="S41">
        <v>25</v>
      </c>
      <c r="T41">
        <v>23</v>
      </c>
      <c r="U41">
        <v>16</v>
      </c>
      <c r="V41">
        <v>15</v>
      </c>
      <c r="W41">
        <v>16</v>
      </c>
      <c r="X41">
        <v>11</v>
      </c>
      <c r="Y41">
        <v>12</v>
      </c>
      <c r="Z41">
        <v>11</v>
      </c>
      <c r="AA41">
        <v>57</v>
      </c>
      <c r="AB41">
        <v>66</v>
      </c>
      <c r="AC41">
        <v>69</v>
      </c>
      <c r="AD41">
        <v>54</v>
      </c>
      <c r="AE41">
        <v>42</v>
      </c>
      <c r="AF41">
        <v>34</v>
      </c>
      <c r="AG41">
        <v>38</v>
      </c>
      <c r="AH41">
        <v>41</v>
      </c>
      <c r="AI41">
        <v>32</v>
      </c>
      <c r="AJ41">
        <v>32</v>
      </c>
      <c r="AK41">
        <v>21</v>
      </c>
      <c r="AL41">
        <v>20</v>
      </c>
      <c r="AM41">
        <v>15</v>
      </c>
      <c r="AN41">
        <f t="shared" si="6"/>
        <v>902</v>
      </c>
      <c r="AO41">
        <v>17</v>
      </c>
      <c r="AP41">
        <v>21</v>
      </c>
      <c r="AQ41">
        <v>17</v>
      </c>
      <c r="AR41">
        <v>13</v>
      </c>
      <c r="AS41">
        <v>12</v>
      </c>
      <c r="AT41">
        <v>18</v>
      </c>
      <c r="AU41">
        <v>20</v>
      </c>
      <c r="AV41">
        <v>19</v>
      </c>
      <c r="AW41">
        <v>20</v>
      </c>
      <c r="AX41">
        <v>23</v>
      </c>
      <c r="AY41">
        <v>19</v>
      </c>
      <c r="AZ41">
        <v>20</v>
      </c>
      <c r="BA41">
        <v>20</v>
      </c>
      <c r="BB41">
        <v>19</v>
      </c>
      <c r="BC41">
        <v>19</v>
      </c>
      <c r="BD41">
        <v>17</v>
      </c>
      <c r="BE41">
        <v>13</v>
      </c>
      <c r="BF41">
        <v>13</v>
      </c>
      <c r="BG41">
        <v>13</v>
      </c>
      <c r="BH41">
        <v>10</v>
      </c>
      <c r="BI41">
        <v>55</v>
      </c>
      <c r="BJ41">
        <v>67</v>
      </c>
      <c r="BK41">
        <v>60</v>
      </c>
      <c r="BL41">
        <v>46</v>
      </c>
      <c r="BM41">
        <v>49</v>
      </c>
      <c r="BN41">
        <v>36</v>
      </c>
      <c r="BO41">
        <v>44</v>
      </c>
      <c r="BP41">
        <v>36</v>
      </c>
      <c r="BQ41">
        <v>45</v>
      </c>
      <c r="BR41">
        <v>41</v>
      </c>
      <c r="BS41">
        <v>31</v>
      </c>
      <c r="BT41">
        <v>27</v>
      </c>
      <c r="BU41">
        <v>22</v>
      </c>
      <c r="BV41" s="38"/>
      <c r="BW41" s="5">
        <f t="shared" si="7"/>
        <v>224</v>
      </c>
      <c r="BX41" s="5">
        <f t="shared" si="8"/>
        <v>106</v>
      </c>
      <c r="BY41" s="5">
        <f t="shared" si="9"/>
        <v>146</v>
      </c>
      <c r="BZ41" s="5">
        <f t="shared" si="10"/>
        <v>278</v>
      </c>
      <c r="CA41" s="5">
        <f t="shared" si="11"/>
        <v>120</v>
      </c>
      <c r="CB41" s="38">
        <f t="shared" si="12"/>
        <v>219</v>
      </c>
      <c r="CC41" s="38">
        <f t="shared" si="13"/>
        <v>101</v>
      </c>
      <c r="CD41" s="38">
        <f t="shared" si="14"/>
        <v>145</v>
      </c>
      <c r="CE41" s="38">
        <f t="shared" si="15"/>
        <v>271</v>
      </c>
      <c r="CF41" s="38">
        <f t="shared" si="16"/>
        <v>166</v>
      </c>
    </row>
    <row r="42" spans="1:84" x14ac:dyDescent="0.25">
      <c r="A42" s="71" t="s">
        <v>109</v>
      </c>
      <c r="B42" s="2" t="s">
        <v>49</v>
      </c>
      <c r="C42" s="2" t="s">
        <v>37</v>
      </c>
      <c r="D42" s="2" t="s">
        <v>110</v>
      </c>
      <c r="E42">
        <f t="shared" si="4"/>
        <v>6144</v>
      </c>
      <c r="F42">
        <f t="shared" si="5"/>
        <v>3124</v>
      </c>
      <c r="G42">
        <v>52</v>
      </c>
      <c r="H42">
        <v>35</v>
      </c>
      <c r="I42">
        <v>44</v>
      </c>
      <c r="J42">
        <v>50</v>
      </c>
      <c r="K42">
        <v>69</v>
      </c>
      <c r="L42">
        <v>74</v>
      </c>
      <c r="M42">
        <v>83</v>
      </c>
      <c r="N42">
        <v>71</v>
      </c>
      <c r="O42">
        <v>80</v>
      </c>
      <c r="P42">
        <v>75</v>
      </c>
      <c r="Q42">
        <v>71</v>
      </c>
      <c r="R42">
        <v>66</v>
      </c>
      <c r="S42">
        <v>74</v>
      </c>
      <c r="T42">
        <v>55</v>
      </c>
      <c r="U42">
        <v>54</v>
      </c>
      <c r="V42">
        <v>52</v>
      </c>
      <c r="W42">
        <v>49</v>
      </c>
      <c r="X42">
        <v>38</v>
      </c>
      <c r="Y42">
        <v>38</v>
      </c>
      <c r="Z42">
        <v>39</v>
      </c>
      <c r="AA42">
        <v>239</v>
      </c>
      <c r="AB42">
        <v>289</v>
      </c>
      <c r="AC42">
        <v>317</v>
      </c>
      <c r="AD42">
        <v>264</v>
      </c>
      <c r="AE42">
        <v>145</v>
      </c>
      <c r="AF42">
        <v>142</v>
      </c>
      <c r="AG42">
        <v>108</v>
      </c>
      <c r="AH42">
        <v>113</v>
      </c>
      <c r="AI42">
        <v>104</v>
      </c>
      <c r="AJ42">
        <v>81</v>
      </c>
      <c r="AK42">
        <v>70</v>
      </c>
      <c r="AL42">
        <v>36</v>
      </c>
      <c r="AM42">
        <v>47</v>
      </c>
      <c r="AN42">
        <f t="shared" si="6"/>
        <v>3020</v>
      </c>
      <c r="AO42">
        <v>46</v>
      </c>
      <c r="AP42">
        <v>38</v>
      </c>
      <c r="AQ42">
        <v>67</v>
      </c>
      <c r="AR42">
        <v>38</v>
      </c>
      <c r="AS42">
        <v>64</v>
      </c>
      <c r="AT42">
        <v>84</v>
      </c>
      <c r="AU42">
        <v>65</v>
      </c>
      <c r="AV42">
        <v>76</v>
      </c>
      <c r="AW42">
        <v>65</v>
      </c>
      <c r="AX42">
        <v>59</v>
      </c>
      <c r="AY42">
        <v>72</v>
      </c>
      <c r="AZ42">
        <v>74</v>
      </c>
      <c r="BA42">
        <v>60</v>
      </c>
      <c r="BB42">
        <v>69</v>
      </c>
      <c r="BC42">
        <v>59</v>
      </c>
      <c r="BD42">
        <v>47</v>
      </c>
      <c r="BE42">
        <v>42</v>
      </c>
      <c r="BF42">
        <v>46</v>
      </c>
      <c r="BG42">
        <v>43</v>
      </c>
      <c r="BH42">
        <v>46</v>
      </c>
      <c r="BI42">
        <v>222</v>
      </c>
      <c r="BJ42">
        <v>222</v>
      </c>
      <c r="BK42">
        <v>243</v>
      </c>
      <c r="BL42">
        <v>230</v>
      </c>
      <c r="BM42">
        <v>167</v>
      </c>
      <c r="BN42">
        <v>152</v>
      </c>
      <c r="BO42">
        <v>122</v>
      </c>
      <c r="BP42">
        <v>128</v>
      </c>
      <c r="BQ42">
        <v>102</v>
      </c>
      <c r="BR42">
        <v>94</v>
      </c>
      <c r="BS42">
        <v>76</v>
      </c>
      <c r="BT42">
        <v>48</v>
      </c>
      <c r="BU42">
        <v>54</v>
      </c>
      <c r="BV42" s="38"/>
      <c r="BW42" s="5">
        <f t="shared" si="7"/>
        <v>770</v>
      </c>
      <c r="BX42" s="5">
        <f t="shared" si="8"/>
        <v>322</v>
      </c>
      <c r="BY42" s="5">
        <f t="shared" si="9"/>
        <v>605</v>
      </c>
      <c r="BZ42" s="5">
        <f t="shared" si="10"/>
        <v>1089</v>
      </c>
      <c r="CA42" s="5">
        <f t="shared" si="11"/>
        <v>338</v>
      </c>
      <c r="CB42" s="38">
        <f t="shared" si="12"/>
        <v>748</v>
      </c>
      <c r="CC42" s="38">
        <f t="shared" si="13"/>
        <v>323</v>
      </c>
      <c r="CD42" s="38">
        <f t="shared" si="14"/>
        <v>533</v>
      </c>
      <c r="CE42" s="38">
        <f t="shared" si="15"/>
        <v>1042</v>
      </c>
      <c r="CF42" s="38">
        <f t="shared" si="16"/>
        <v>374</v>
      </c>
    </row>
    <row r="43" spans="1:84" x14ac:dyDescent="0.25">
      <c r="A43" s="71" t="s">
        <v>111</v>
      </c>
      <c r="B43" s="2" t="s">
        <v>49</v>
      </c>
      <c r="C43" s="2" t="s">
        <v>37</v>
      </c>
      <c r="D43" s="2" t="s">
        <v>112</v>
      </c>
      <c r="E43">
        <f t="shared" si="4"/>
        <v>1184</v>
      </c>
      <c r="F43">
        <f t="shared" si="5"/>
        <v>587</v>
      </c>
      <c r="G43">
        <v>7</v>
      </c>
      <c r="H43">
        <v>11</v>
      </c>
      <c r="I43">
        <v>9</v>
      </c>
      <c r="J43">
        <v>6</v>
      </c>
      <c r="K43">
        <v>11</v>
      </c>
      <c r="L43">
        <v>10</v>
      </c>
      <c r="M43">
        <v>12</v>
      </c>
      <c r="N43">
        <v>11</v>
      </c>
      <c r="O43">
        <v>13</v>
      </c>
      <c r="P43">
        <v>12</v>
      </c>
      <c r="Q43">
        <v>13</v>
      </c>
      <c r="R43">
        <v>13</v>
      </c>
      <c r="S43">
        <v>16</v>
      </c>
      <c r="T43">
        <v>14</v>
      </c>
      <c r="U43">
        <v>14</v>
      </c>
      <c r="V43">
        <v>14</v>
      </c>
      <c r="W43">
        <v>12</v>
      </c>
      <c r="X43">
        <v>13</v>
      </c>
      <c r="Y43">
        <v>13</v>
      </c>
      <c r="Z43">
        <v>10</v>
      </c>
      <c r="AA43">
        <v>30</v>
      </c>
      <c r="AB43">
        <v>43</v>
      </c>
      <c r="AC43">
        <v>38</v>
      </c>
      <c r="AD43">
        <v>36</v>
      </c>
      <c r="AE43">
        <v>38</v>
      </c>
      <c r="AF43">
        <v>26</v>
      </c>
      <c r="AG43">
        <v>25</v>
      </c>
      <c r="AH43">
        <v>30</v>
      </c>
      <c r="AI43">
        <v>23</v>
      </c>
      <c r="AJ43">
        <v>20</v>
      </c>
      <c r="AK43">
        <v>21</v>
      </c>
      <c r="AL43">
        <v>12</v>
      </c>
      <c r="AM43">
        <v>11</v>
      </c>
      <c r="AN43">
        <f t="shared" si="6"/>
        <v>597</v>
      </c>
      <c r="AO43">
        <v>5</v>
      </c>
      <c r="AP43">
        <v>8</v>
      </c>
      <c r="AQ43">
        <v>16</v>
      </c>
      <c r="AR43">
        <v>8</v>
      </c>
      <c r="AS43">
        <v>5</v>
      </c>
      <c r="AT43">
        <v>11</v>
      </c>
      <c r="AU43">
        <v>11</v>
      </c>
      <c r="AV43">
        <v>13</v>
      </c>
      <c r="AW43">
        <v>12</v>
      </c>
      <c r="AX43">
        <v>13</v>
      </c>
      <c r="AY43">
        <v>15</v>
      </c>
      <c r="AZ43">
        <v>17</v>
      </c>
      <c r="BA43">
        <v>15</v>
      </c>
      <c r="BB43">
        <v>14</v>
      </c>
      <c r="BC43">
        <v>17</v>
      </c>
      <c r="BD43">
        <v>12</v>
      </c>
      <c r="BE43">
        <v>13</v>
      </c>
      <c r="BF43">
        <v>13</v>
      </c>
      <c r="BG43">
        <v>10</v>
      </c>
      <c r="BH43">
        <v>8</v>
      </c>
      <c r="BI43">
        <v>31</v>
      </c>
      <c r="BJ43">
        <v>33</v>
      </c>
      <c r="BK43">
        <v>36</v>
      </c>
      <c r="BL43">
        <v>37</v>
      </c>
      <c r="BM43">
        <v>32</v>
      </c>
      <c r="BN43">
        <v>21</v>
      </c>
      <c r="BO43">
        <v>30</v>
      </c>
      <c r="BP43">
        <v>35</v>
      </c>
      <c r="BQ43">
        <v>30</v>
      </c>
      <c r="BR43">
        <v>23</v>
      </c>
      <c r="BS43">
        <v>21</v>
      </c>
      <c r="BT43">
        <v>15</v>
      </c>
      <c r="BU43">
        <v>17</v>
      </c>
      <c r="BV43" s="38"/>
      <c r="BW43" s="5">
        <f t="shared" si="7"/>
        <v>128</v>
      </c>
      <c r="BX43" s="5">
        <f t="shared" si="8"/>
        <v>83</v>
      </c>
      <c r="BY43" s="5">
        <f t="shared" si="9"/>
        <v>96</v>
      </c>
      <c r="BZ43" s="5">
        <f t="shared" si="10"/>
        <v>193</v>
      </c>
      <c r="CA43" s="5">
        <f t="shared" si="11"/>
        <v>87</v>
      </c>
      <c r="CB43" s="38">
        <f t="shared" si="12"/>
        <v>134</v>
      </c>
      <c r="CC43" s="38">
        <f t="shared" si="13"/>
        <v>84</v>
      </c>
      <c r="CD43" s="38">
        <f t="shared" si="14"/>
        <v>82</v>
      </c>
      <c r="CE43" s="38">
        <f t="shared" si="15"/>
        <v>191</v>
      </c>
      <c r="CF43" s="38">
        <f t="shared" si="16"/>
        <v>106</v>
      </c>
    </row>
    <row r="44" spans="1:84" x14ac:dyDescent="0.25">
      <c r="A44" s="71" t="s">
        <v>113</v>
      </c>
      <c r="B44" s="2" t="s">
        <v>49</v>
      </c>
      <c r="C44" s="2" t="s">
        <v>37</v>
      </c>
      <c r="D44" s="2" t="s">
        <v>114</v>
      </c>
      <c r="E44">
        <f t="shared" si="4"/>
        <v>1437</v>
      </c>
      <c r="F44">
        <f t="shared" si="5"/>
        <v>696</v>
      </c>
      <c r="G44">
        <v>11</v>
      </c>
      <c r="H44">
        <v>8</v>
      </c>
      <c r="I44">
        <v>13</v>
      </c>
      <c r="J44">
        <v>17</v>
      </c>
      <c r="K44">
        <v>14</v>
      </c>
      <c r="L44">
        <v>13</v>
      </c>
      <c r="M44">
        <v>11</v>
      </c>
      <c r="N44">
        <v>11</v>
      </c>
      <c r="O44">
        <v>12</v>
      </c>
      <c r="P44">
        <v>13</v>
      </c>
      <c r="Q44">
        <v>12</v>
      </c>
      <c r="R44">
        <v>13</v>
      </c>
      <c r="S44">
        <v>13</v>
      </c>
      <c r="T44">
        <v>11</v>
      </c>
      <c r="U44">
        <v>12</v>
      </c>
      <c r="V44">
        <v>13</v>
      </c>
      <c r="W44">
        <v>14</v>
      </c>
      <c r="X44">
        <v>14</v>
      </c>
      <c r="Y44">
        <v>11</v>
      </c>
      <c r="Z44">
        <v>9</v>
      </c>
      <c r="AA44">
        <v>40</v>
      </c>
      <c r="AB44">
        <v>40</v>
      </c>
      <c r="AC44">
        <v>46</v>
      </c>
      <c r="AD44">
        <v>49</v>
      </c>
      <c r="AE44">
        <v>45</v>
      </c>
      <c r="AF44">
        <v>42</v>
      </c>
      <c r="AG44">
        <v>29</v>
      </c>
      <c r="AH44">
        <v>30</v>
      </c>
      <c r="AI44">
        <v>36</v>
      </c>
      <c r="AJ44">
        <v>29</v>
      </c>
      <c r="AK44">
        <v>29</v>
      </c>
      <c r="AL44">
        <v>17</v>
      </c>
      <c r="AM44">
        <v>19</v>
      </c>
      <c r="AN44">
        <f t="shared" si="6"/>
        <v>741</v>
      </c>
      <c r="AO44">
        <v>9</v>
      </c>
      <c r="AP44">
        <v>10</v>
      </c>
      <c r="AQ44">
        <v>12</v>
      </c>
      <c r="AR44">
        <v>10</v>
      </c>
      <c r="AS44">
        <v>13</v>
      </c>
      <c r="AT44">
        <v>9</v>
      </c>
      <c r="AU44">
        <v>12</v>
      </c>
      <c r="AV44">
        <v>12</v>
      </c>
      <c r="AW44">
        <v>11</v>
      </c>
      <c r="AX44">
        <v>10</v>
      </c>
      <c r="AY44">
        <v>12</v>
      </c>
      <c r="AZ44">
        <v>11</v>
      </c>
      <c r="BA44">
        <v>11</v>
      </c>
      <c r="BB44">
        <v>14</v>
      </c>
      <c r="BC44">
        <v>14</v>
      </c>
      <c r="BD44">
        <v>13</v>
      </c>
      <c r="BE44">
        <v>13</v>
      </c>
      <c r="BF44">
        <v>13</v>
      </c>
      <c r="BG44">
        <v>12</v>
      </c>
      <c r="BH44">
        <v>9</v>
      </c>
      <c r="BI44">
        <v>46</v>
      </c>
      <c r="BJ44">
        <v>43</v>
      </c>
      <c r="BK44">
        <v>52</v>
      </c>
      <c r="BL44">
        <v>42</v>
      </c>
      <c r="BM44">
        <v>40</v>
      </c>
      <c r="BN44">
        <v>47</v>
      </c>
      <c r="BO44">
        <v>35</v>
      </c>
      <c r="BP44">
        <v>38</v>
      </c>
      <c r="BQ44">
        <v>45</v>
      </c>
      <c r="BR44">
        <v>39</v>
      </c>
      <c r="BS44">
        <v>39</v>
      </c>
      <c r="BT44">
        <v>22</v>
      </c>
      <c r="BU44">
        <v>23</v>
      </c>
      <c r="BV44" s="38"/>
      <c r="BW44" s="5">
        <f t="shared" si="7"/>
        <v>148</v>
      </c>
      <c r="BX44" s="5">
        <f t="shared" si="8"/>
        <v>77</v>
      </c>
      <c r="BY44" s="5">
        <f t="shared" si="9"/>
        <v>100</v>
      </c>
      <c r="BZ44" s="5">
        <f t="shared" si="10"/>
        <v>241</v>
      </c>
      <c r="CA44" s="5">
        <f t="shared" si="11"/>
        <v>130</v>
      </c>
      <c r="CB44" s="38">
        <f t="shared" si="12"/>
        <v>131</v>
      </c>
      <c r="CC44" s="38">
        <f t="shared" si="13"/>
        <v>78</v>
      </c>
      <c r="CD44" s="38">
        <f t="shared" si="14"/>
        <v>110</v>
      </c>
      <c r="CE44" s="38">
        <f t="shared" si="15"/>
        <v>254</v>
      </c>
      <c r="CF44" s="38">
        <f t="shared" si="16"/>
        <v>168</v>
      </c>
    </row>
    <row r="45" spans="1:84" x14ac:dyDescent="0.25">
      <c r="A45" s="71" t="s">
        <v>115</v>
      </c>
      <c r="B45" s="2" t="s">
        <v>49</v>
      </c>
      <c r="C45" s="2" t="s">
        <v>37</v>
      </c>
      <c r="D45" s="2" t="s">
        <v>25</v>
      </c>
      <c r="E45">
        <f t="shared" si="4"/>
        <v>1613</v>
      </c>
      <c r="F45">
        <f t="shared" si="5"/>
        <v>810</v>
      </c>
      <c r="G45">
        <v>20</v>
      </c>
      <c r="H45">
        <v>19</v>
      </c>
      <c r="I45">
        <v>16</v>
      </c>
      <c r="J45">
        <v>13</v>
      </c>
      <c r="K45">
        <v>18</v>
      </c>
      <c r="L45">
        <v>11</v>
      </c>
      <c r="M45">
        <v>19</v>
      </c>
      <c r="N45">
        <v>18</v>
      </c>
      <c r="O45">
        <v>20</v>
      </c>
      <c r="P45">
        <v>22</v>
      </c>
      <c r="Q45">
        <v>21</v>
      </c>
      <c r="R45">
        <v>19</v>
      </c>
      <c r="S45">
        <v>20</v>
      </c>
      <c r="T45">
        <v>18</v>
      </c>
      <c r="U45">
        <v>17</v>
      </c>
      <c r="V45">
        <v>14</v>
      </c>
      <c r="W45">
        <v>12</v>
      </c>
      <c r="X45">
        <v>12</v>
      </c>
      <c r="Y45">
        <v>10</v>
      </c>
      <c r="Z45">
        <v>9</v>
      </c>
      <c r="AA45">
        <v>49</v>
      </c>
      <c r="AB45">
        <v>54</v>
      </c>
      <c r="AC45">
        <v>66</v>
      </c>
      <c r="AD45">
        <v>46</v>
      </c>
      <c r="AE45">
        <v>54</v>
      </c>
      <c r="AF45">
        <v>36</v>
      </c>
      <c r="AG45">
        <v>29</v>
      </c>
      <c r="AH45">
        <v>42</v>
      </c>
      <c r="AI45">
        <v>27</v>
      </c>
      <c r="AJ45">
        <v>29</v>
      </c>
      <c r="AK45">
        <v>17</v>
      </c>
      <c r="AL45">
        <v>20</v>
      </c>
      <c r="AM45">
        <v>13</v>
      </c>
      <c r="AN45">
        <f t="shared" si="6"/>
        <v>803</v>
      </c>
      <c r="AO45">
        <v>12</v>
      </c>
      <c r="AP45">
        <v>16</v>
      </c>
      <c r="AQ45">
        <v>12</v>
      </c>
      <c r="AR45">
        <v>10</v>
      </c>
      <c r="AS45">
        <v>22</v>
      </c>
      <c r="AT45">
        <v>18</v>
      </c>
      <c r="AU45">
        <v>17</v>
      </c>
      <c r="AV45">
        <v>18</v>
      </c>
      <c r="AW45">
        <v>16</v>
      </c>
      <c r="AX45">
        <v>22</v>
      </c>
      <c r="AY45">
        <v>18</v>
      </c>
      <c r="AZ45">
        <v>18</v>
      </c>
      <c r="BA45">
        <v>18</v>
      </c>
      <c r="BB45">
        <v>18</v>
      </c>
      <c r="BC45">
        <v>15</v>
      </c>
      <c r="BD45">
        <v>14</v>
      </c>
      <c r="BE45">
        <v>12</v>
      </c>
      <c r="BF45">
        <v>10</v>
      </c>
      <c r="BG45">
        <v>11</v>
      </c>
      <c r="BH45">
        <v>7</v>
      </c>
      <c r="BI45">
        <v>52</v>
      </c>
      <c r="BJ45">
        <v>52</v>
      </c>
      <c r="BK45">
        <v>75</v>
      </c>
      <c r="BL45">
        <v>48</v>
      </c>
      <c r="BM45">
        <v>42</v>
      </c>
      <c r="BN45">
        <v>36</v>
      </c>
      <c r="BO45">
        <v>24</v>
      </c>
      <c r="BP45">
        <v>36</v>
      </c>
      <c r="BQ45">
        <v>39</v>
      </c>
      <c r="BR45">
        <v>37</v>
      </c>
      <c r="BS45">
        <v>23</v>
      </c>
      <c r="BT45">
        <v>20</v>
      </c>
      <c r="BU45">
        <v>15</v>
      </c>
      <c r="BV45" s="38"/>
      <c r="BW45" s="5">
        <f t="shared" si="7"/>
        <v>216</v>
      </c>
      <c r="BX45" s="5">
        <f t="shared" si="8"/>
        <v>93</v>
      </c>
      <c r="BY45" s="5">
        <f t="shared" si="9"/>
        <v>122</v>
      </c>
      <c r="BZ45" s="5">
        <f t="shared" si="10"/>
        <v>273</v>
      </c>
      <c r="CA45" s="5">
        <f t="shared" si="11"/>
        <v>106</v>
      </c>
      <c r="CB45" s="38">
        <f t="shared" si="12"/>
        <v>199</v>
      </c>
      <c r="CC45" s="38">
        <f t="shared" si="13"/>
        <v>87</v>
      </c>
      <c r="CD45" s="38">
        <f t="shared" si="14"/>
        <v>122</v>
      </c>
      <c r="CE45" s="38">
        <f t="shared" si="15"/>
        <v>261</v>
      </c>
      <c r="CF45" s="38">
        <f t="shared" si="16"/>
        <v>134</v>
      </c>
    </row>
    <row r="46" spans="1:84" x14ac:dyDescent="0.25">
      <c r="A46" s="71" t="s">
        <v>116</v>
      </c>
      <c r="B46" s="2" t="s">
        <v>49</v>
      </c>
      <c r="C46" s="2" t="s">
        <v>37</v>
      </c>
      <c r="D46" s="2" t="s">
        <v>117</v>
      </c>
      <c r="E46">
        <f t="shared" si="4"/>
        <v>5212</v>
      </c>
      <c r="F46">
        <f t="shared" si="5"/>
        <v>2623</v>
      </c>
      <c r="G46">
        <v>40</v>
      </c>
      <c r="H46">
        <v>46</v>
      </c>
      <c r="I46">
        <v>37</v>
      </c>
      <c r="J46">
        <v>39</v>
      </c>
      <c r="K46">
        <v>45</v>
      </c>
      <c r="L46">
        <v>48</v>
      </c>
      <c r="M46">
        <v>44</v>
      </c>
      <c r="N46">
        <v>44</v>
      </c>
      <c r="O46">
        <v>48</v>
      </c>
      <c r="P46">
        <v>45</v>
      </c>
      <c r="Q46">
        <v>47</v>
      </c>
      <c r="R46">
        <v>44</v>
      </c>
      <c r="S46">
        <v>48</v>
      </c>
      <c r="T46">
        <v>49</v>
      </c>
      <c r="U46">
        <v>44</v>
      </c>
      <c r="V46">
        <v>43</v>
      </c>
      <c r="W46">
        <v>47</v>
      </c>
      <c r="X46">
        <v>43</v>
      </c>
      <c r="Y46">
        <v>43</v>
      </c>
      <c r="Z46">
        <v>42</v>
      </c>
      <c r="AA46">
        <v>200</v>
      </c>
      <c r="AB46">
        <v>201</v>
      </c>
      <c r="AC46">
        <v>202</v>
      </c>
      <c r="AD46">
        <v>183</v>
      </c>
      <c r="AE46">
        <v>179</v>
      </c>
      <c r="AF46">
        <v>148</v>
      </c>
      <c r="AG46">
        <v>127</v>
      </c>
      <c r="AH46">
        <v>110</v>
      </c>
      <c r="AI46">
        <v>94</v>
      </c>
      <c r="AJ46">
        <v>83</v>
      </c>
      <c r="AK46">
        <v>72</v>
      </c>
      <c r="AL46">
        <v>57</v>
      </c>
      <c r="AM46">
        <v>81</v>
      </c>
      <c r="AN46">
        <f t="shared" si="6"/>
        <v>2589</v>
      </c>
      <c r="AO46">
        <v>46</v>
      </c>
      <c r="AP46">
        <v>44</v>
      </c>
      <c r="AQ46">
        <v>50</v>
      </c>
      <c r="AR46">
        <v>46</v>
      </c>
      <c r="AS46">
        <v>43</v>
      </c>
      <c r="AT46">
        <v>52</v>
      </c>
      <c r="AU46">
        <v>41</v>
      </c>
      <c r="AV46">
        <v>41</v>
      </c>
      <c r="AW46">
        <v>37</v>
      </c>
      <c r="AX46">
        <v>34</v>
      </c>
      <c r="AY46">
        <v>42</v>
      </c>
      <c r="AZ46">
        <v>45</v>
      </c>
      <c r="BA46">
        <v>42</v>
      </c>
      <c r="BB46">
        <v>42</v>
      </c>
      <c r="BC46">
        <v>42</v>
      </c>
      <c r="BD46">
        <v>45</v>
      </c>
      <c r="BE46">
        <v>43</v>
      </c>
      <c r="BF46">
        <v>48</v>
      </c>
      <c r="BG46">
        <v>44</v>
      </c>
      <c r="BH46">
        <v>46</v>
      </c>
      <c r="BI46">
        <v>195</v>
      </c>
      <c r="BJ46">
        <v>182</v>
      </c>
      <c r="BK46">
        <v>168</v>
      </c>
      <c r="BL46">
        <v>186</v>
      </c>
      <c r="BM46">
        <v>138</v>
      </c>
      <c r="BN46">
        <v>146</v>
      </c>
      <c r="BO46">
        <v>129</v>
      </c>
      <c r="BP46">
        <v>112</v>
      </c>
      <c r="BQ46">
        <v>105</v>
      </c>
      <c r="BR46">
        <v>78</v>
      </c>
      <c r="BS46">
        <v>97</v>
      </c>
      <c r="BT46">
        <v>75</v>
      </c>
      <c r="BU46">
        <v>105</v>
      </c>
      <c r="BV46" s="38"/>
      <c r="BW46" s="5">
        <f t="shared" si="7"/>
        <v>527</v>
      </c>
      <c r="BX46" s="5">
        <f t="shared" si="8"/>
        <v>274</v>
      </c>
      <c r="BY46" s="5">
        <f t="shared" si="9"/>
        <v>486</v>
      </c>
      <c r="BZ46" s="5">
        <f t="shared" si="10"/>
        <v>949</v>
      </c>
      <c r="CA46" s="5">
        <f t="shared" si="11"/>
        <v>387</v>
      </c>
      <c r="CB46" s="38">
        <f t="shared" si="12"/>
        <v>521</v>
      </c>
      <c r="CC46" s="38">
        <f t="shared" si="13"/>
        <v>262</v>
      </c>
      <c r="CD46" s="38">
        <f t="shared" si="14"/>
        <v>467</v>
      </c>
      <c r="CE46" s="38">
        <f t="shared" si="15"/>
        <v>879</v>
      </c>
      <c r="CF46" s="38">
        <f t="shared" si="16"/>
        <v>460</v>
      </c>
    </row>
    <row r="47" spans="1:84" x14ac:dyDescent="0.25">
      <c r="A47" s="71" t="s">
        <v>118</v>
      </c>
      <c r="B47" s="2" t="s">
        <v>49</v>
      </c>
      <c r="C47" s="2" t="s">
        <v>37</v>
      </c>
      <c r="D47" s="2" t="s">
        <v>119</v>
      </c>
      <c r="E47">
        <f t="shared" si="4"/>
        <v>1404</v>
      </c>
      <c r="F47">
        <f t="shared" si="5"/>
        <v>683</v>
      </c>
      <c r="G47">
        <v>6</v>
      </c>
      <c r="H47">
        <v>12</v>
      </c>
      <c r="I47">
        <v>13</v>
      </c>
      <c r="J47">
        <v>6</v>
      </c>
      <c r="K47">
        <v>11</v>
      </c>
      <c r="L47">
        <v>8</v>
      </c>
      <c r="M47">
        <v>8</v>
      </c>
      <c r="N47">
        <v>8</v>
      </c>
      <c r="O47">
        <v>10</v>
      </c>
      <c r="P47">
        <v>11</v>
      </c>
      <c r="Q47">
        <v>10</v>
      </c>
      <c r="R47">
        <v>11</v>
      </c>
      <c r="S47">
        <v>12</v>
      </c>
      <c r="T47">
        <v>12</v>
      </c>
      <c r="U47">
        <v>12</v>
      </c>
      <c r="V47">
        <v>10</v>
      </c>
      <c r="W47">
        <v>11</v>
      </c>
      <c r="X47">
        <v>10</v>
      </c>
      <c r="Y47">
        <v>9</v>
      </c>
      <c r="Z47">
        <v>8</v>
      </c>
      <c r="AA47">
        <v>34</v>
      </c>
      <c r="AB47">
        <v>54</v>
      </c>
      <c r="AC47">
        <v>66</v>
      </c>
      <c r="AD47">
        <v>43</v>
      </c>
      <c r="AE47">
        <v>60</v>
      </c>
      <c r="AF47">
        <v>44</v>
      </c>
      <c r="AG47">
        <v>38</v>
      </c>
      <c r="AH47">
        <v>26</v>
      </c>
      <c r="AI47">
        <v>24</v>
      </c>
      <c r="AJ47">
        <v>28</v>
      </c>
      <c r="AK47">
        <v>29</v>
      </c>
      <c r="AL47">
        <v>12</v>
      </c>
      <c r="AM47">
        <v>27</v>
      </c>
      <c r="AN47">
        <f t="shared" si="6"/>
        <v>721</v>
      </c>
      <c r="AO47">
        <v>8</v>
      </c>
      <c r="AP47">
        <v>6</v>
      </c>
      <c r="AQ47">
        <v>10</v>
      </c>
      <c r="AR47">
        <v>17</v>
      </c>
      <c r="AS47">
        <v>7</v>
      </c>
      <c r="AT47">
        <v>18</v>
      </c>
      <c r="AU47">
        <v>8</v>
      </c>
      <c r="AV47">
        <v>9</v>
      </c>
      <c r="AW47">
        <v>9</v>
      </c>
      <c r="AX47">
        <v>9</v>
      </c>
      <c r="AY47">
        <v>11</v>
      </c>
      <c r="AZ47">
        <v>14</v>
      </c>
      <c r="BA47">
        <v>14</v>
      </c>
      <c r="BB47">
        <v>14</v>
      </c>
      <c r="BC47">
        <v>15</v>
      </c>
      <c r="BD47">
        <v>11</v>
      </c>
      <c r="BE47">
        <v>11</v>
      </c>
      <c r="BF47">
        <v>11</v>
      </c>
      <c r="BG47">
        <v>8</v>
      </c>
      <c r="BH47">
        <v>9</v>
      </c>
      <c r="BI47">
        <v>42</v>
      </c>
      <c r="BJ47">
        <v>43</v>
      </c>
      <c r="BK47">
        <v>58</v>
      </c>
      <c r="BL47">
        <v>46</v>
      </c>
      <c r="BM47">
        <v>52</v>
      </c>
      <c r="BN47">
        <v>35</v>
      </c>
      <c r="BO47">
        <v>46</v>
      </c>
      <c r="BP47">
        <v>25</v>
      </c>
      <c r="BQ47">
        <v>35</v>
      </c>
      <c r="BR47">
        <v>39</v>
      </c>
      <c r="BS47">
        <v>29</v>
      </c>
      <c r="BT47">
        <v>19</v>
      </c>
      <c r="BU47">
        <v>33</v>
      </c>
      <c r="BV47" s="38"/>
      <c r="BW47" s="5">
        <f t="shared" si="7"/>
        <v>114</v>
      </c>
      <c r="BX47" s="5">
        <f t="shared" si="8"/>
        <v>67</v>
      </c>
      <c r="BY47" s="5">
        <f t="shared" si="9"/>
        <v>105</v>
      </c>
      <c r="BZ47" s="5">
        <f t="shared" si="10"/>
        <v>277</v>
      </c>
      <c r="CA47" s="5">
        <f t="shared" si="11"/>
        <v>120</v>
      </c>
      <c r="CB47" s="38">
        <f t="shared" si="12"/>
        <v>126</v>
      </c>
      <c r="CC47" s="38">
        <f t="shared" si="13"/>
        <v>76</v>
      </c>
      <c r="CD47" s="38">
        <f t="shared" si="14"/>
        <v>102</v>
      </c>
      <c r="CE47" s="38">
        <f t="shared" si="15"/>
        <v>262</v>
      </c>
      <c r="CF47" s="38">
        <f t="shared" si="16"/>
        <v>155</v>
      </c>
    </row>
    <row r="48" spans="1:84" x14ac:dyDescent="0.25">
      <c r="A48" s="71" t="s">
        <v>120</v>
      </c>
      <c r="B48" s="2" t="s">
        <v>49</v>
      </c>
      <c r="C48" s="2" t="s">
        <v>37</v>
      </c>
      <c r="D48" s="2" t="s">
        <v>121</v>
      </c>
      <c r="E48">
        <f t="shared" si="4"/>
        <v>1627</v>
      </c>
      <c r="F48">
        <f t="shared" si="5"/>
        <v>841</v>
      </c>
      <c r="G48">
        <v>23</v>
      </c>
      <c r="H48">
        <v>23</v>
      </c>
      <c r="I48">
        <v>15</v>
      </c>
      <c r="J48">
        <v>18</v>
      </c>
      <c r="K48">
        <v>25</v>
      </c>
      <c r="L48">
        <v>19</v>
      </c>
      <c r="M48">
        <v>11</v>
      </c>
      <c r="N48">
        <v>11</v>
      </c>
      <c r="O48">
        <v>12</v>
      </c>
      <c r="P48">
        <v>13</v>
      </c>
      <c r="Q48">
        <v>12</v>
      </c>
      <c r="R48">
        <v>14</v>
      </c>
      <c r="S48">
        <v>15</v>
      </c>
      <c r="T48">
        <v>17</v>
      </c>
      <c r="U48">
        <v>13</v>
      </c>
      <c r="V48">
        <v>13</v>
      </c>
      <c r="W48">
        <v>13</v>
      </c>
      <c r="X48">
        <v>11</v>
      </c>
      <c r="Y48">
        <v>13</v>
      </c>
      <c r="Z48">
        <v>12</v>
      </c>
      <c r="AA48">
        <v>70</v>
      </c>
      <c r="AB48">
        <v>59</v>
      </c>
      <c r="AC48">
        <v>62</v>
      </c>
      <c r="AD48">
        <v>49</v>
      </c>
      <c r="AE48">
        <v>58</v>
      </c>
      <c r="AF48">
        <v>45</v>
      </c>
      <c r="AG48">
        <v>45</v>
      </c>
      <c r="AH48">
        <v>29</v>
      </c>
      <c r="AI48">
        <v>26</v>
      </c>
      <c r="AJ48">
        <v>28</v>
      </c>
      <c r="AK48">
        <v>21</v>
      </c>
      <c r="AL48">
        <v>28</v>
      </c>
      <c r="AM48">
        <v>18</v>
      </c>
      <c r="AN48">
        <f t="shared" si="6"/>
        <v>786</v>
      </c>
      <c r="AO48">
        <v>20</v>
      </c>
      <c r="AP48">
        <v>22</v>
      </c>
      <c r="AQ48">
        <v>20</v>
      </c>
      <c r="AR48">
        <v>22</v>
      </c>
      <c r="AS48">
        <v>14</v>
      </c>
      <c r="AT48">
        <v>16</v>
      </c>
      <c r="AU48">
        <v>10</v>
      </c>
      <c r="AV48">
        <v>11</v>
      </c>
      <c r="AW48">
        <v>11</v>
      </c>
      <c r="AX48">
        <v>12</v>
      </c>
      <c r="AY48">
        <v>15</v>
      </c>
      <c r="AZ48">
        <v>15</v>
      </c>
      <c r="BA48">
        <v>15</v>
      </c>
      <c r="BB48">
        <v>13</v>
      </c>
      <c r="BC48">
        <v>14</v>
      </c>
      <c r="BD48">
        <v>13</v>
      </c>
      <c r="BE48">
        <v>12</v>
      </c>
      <c r="BF48">
        <v>11</v>
      </c>
      <c r="BG48">
        <v>11</v>
      </c>
      <c r="BH48">
        <v>10</v>
      </c>
      <c r="BI48">
        <v>55</v>
      </c>
      <c r="BJ48">
        <v>52</v>
      </c>
      <c r="BK48">
        <v>53</v>
      </c>
      <c r="BL48">
        <v>39</v>
      </c>
      <c r="BM48">
        <v>44</v>
      </c>
      <c r="BN48">
        <v>46</v>
      </c>
      <c r="BO48">
        <v>38</v>
      </c>
      <c r="BP48">
        <v>37</v>
      </c>
      <c r="BQ48">
        <v>36</v>
      </c>
      <c r="BR48">
        <v>26</v>
      </c>
      <c r="BS48">
        <v>25</v>
      </c>
      <c r="BT48">
        <v>28</v>
      </c>
      <c r="BU48">
        <v>20</v>
      </c>
      <c r="BV48" s="38"/>
      <c r="BW48" s="5">
        <f t="shared" si="7"/>
        <v>196</v>
      </c>
      <c r="BX48" s="5">
        <f t="shared" si="8"/>
        <v>82</v>
      </c>
      <c r="BY48" s="5">
        <f t="shared" si="9"/>
        <v>154</v>
      </c>
      <c r="BZ48" s="5">
        <f t="shared" si="10"/>
        <v>288</v>
      </c>
      <c r="CA48" s="5">
        <f t="shared" si="11"/>
        <v>121</v>
      </c>
      <c r="CB48" s="38">
        <f t="shared" si="12"/>
        <v>188</v>
      </c>
      <c r="CC48" s="38">
        <f t="shared" si="13"/>
        <v>78</v>
      </c>
      <c r="CD48" s="38">
        <f t="shared" si="14"/>
        <v>128</v>
      </c>
      <c r="CE48" s="38">
        <f t="shared" si="15"/>
        <v>257</v>
      </c>
      <c r="CF48" s="38">
        <f t="shared" si="16"/>
        <v>135</v>
      </c>
    </row>
    <row r="49" spans="1:84" x14ac:dyDescent="0.25">
      <c r="A49" s="71" t="s">
        <v>122</v>
      </c>
      <c r="B49" s="2" t="s">
        <v>49</v>
      </c>
      <c r="C49" s="2" t="s">
        <v>37</v>
      </c>
      <c r="D49" s="2" t="s">
        <v>123</v>
      </c>
      <c r="E49">
        <f t="shared" si="4"/>
        <v>4345</v>
      </c>
      <c r="F49">
        <f t="shared" si="5"/>
        <v>2194</v>
      </c>
      <c r="G49">
        <v>43</v>
      </c>
      <c r="H49">
        <v>51</v>
      </c>
      <c r="I49">
        <v>44</v>
      </c>
      <c r="J49">
        <v>53</v>
      </c>
      <c r="K49">
        <v>55</v>
      </c>
      <c r="L49">
        <v>58</v>
      </c>
      <c r="M49">
        <v>32</v>
      </c>
      <c r="N49">
        <v>37</v>
      </c>
      <c r="O49">
        <v>37</v>
      </c>
      <c r="P49">
        <v>38</v>
      </c>
      <c r="Q49">
        <v>45</v>
      </c>
      <c r="R49">
        <v>44</v>
      </c>
      <c r="S49">
        <v>47</v>
      </c>
      <c r="T49">
        <v>46</v>
      </c>
      <c r="U49">
        <v>39</v>
      </c>
      <c r="V49">
        <v>36</v>
      </c>
      <c r="W49">
        <v>38</v>
      </c>
      <c r="X49">
        <v>40</v>
      </c>
      <c r="Y49">
        <v>40</v>
      </c>
      <c r="Z49">
        <v>37</v>
      </c>
      <c r="AA49">
        <v>147</v>
      </c>
      <c r="AB49">
        <v>136</v>
      </c>
      <c r="AC49">
        <v>191</v>
      </c>
      <c r="AD49">
        <v>138</v>
      </c>
      <c r="AE49">
        <v>133</v>
      </c>
      <c r="AF49">
        <v>112</v>
      </c>
      <c r="AG49">
        <v>95</v>
      </c>
      <c r="AH49">
        <v>89</v>
      </c>
      <c r="AI49">
        <v>79</v>
      </c>
      <c r="AJ49">
        <v>61</v>
      </c>
      <c r="AK49">
        <v>61</v>
      </c>
      <c r="AL49">
        <v>38</v>
      </c>
      <c r="AM49">
        <v>54</v>
      </c>
      <c r="AN49">
        <f t="shared" si="6"/>
        <v>2151</v>
      </c>
      <c r="AO49">
        <v>40</v>
      </c>
      <c r="AP49">
        <v>43</v>
      </c>
      <c r="AQ49">
        <v>48</v>
      </c>
      <c r="AR49">
        <v>60</v>
      </c>
      <c r="AS49">
        <v>50</v>
      </c>
      <c r="AT49">
        <v>48</v>
      </c>
      <c r="AU49">
        <v>37</v>
      </c>
      <c r="AV49">
        <v>34</v>
      </c>
      <c r="AW49">
        <v>38</v>
      </c>
      <c r="AX49">
        <v>35</v>
      </c>
      <c r="AY49">
        <v>40</v>
      </c>
      <c r="AZ49">
        <v>46</v>
      </c>
      <c r="BA49">
        <v>46</v>
      </c>
      <c r="BB49">
        <v>44</v>
      </c>
      <c r="BC49">
        <v>45</v>
      </c>
      <c r="BD49">
        <v>43</v>
      </c>
      <c r="BE49">
        <v>39</v>
      </c>
      <c r="BF49">
        <v>32</v>
      </c>
      <c r="BG49">
        <v>31</v>
      </c>
      <c r="BH49">
        <v>30</v>
      </c>
      <c r="BI49">
        <v>142</v>
      </c>
      <c r="BJ49">
        <v>138</v>
      </c>
      <c r="BK49">
        <v>151</v>
      </c>
      <c r="BL49">
        <v>130</v>
      </c>
      <c r="BM49">
        <v>120</v>
      </c>
      <c r="BN49">
        <v>94</v>
      </c>
      <c r="BO49">
        <v>82</v>
      </c>
      <c r="BP49">
        <v>98</v>
      </c>
      <c r="BQ49">
        <v>87</v>
      </c>
      <c r="BR49">
        <v>83</v>
      </c>
      <c r="BS49">
        <v>60</v>
      </c>
      <c r="BT49">
        <v>59</v>
      </c>
      <c r="BU49">
        <v>78</v>
      </c>
      <c r="BV49" s="38"/>
      <c r="BW49" s="5">
        <f t="shared" si="7"/>
        <v>537</v>
      </c>
      <c r="BX49" s="5">
        <f t="shared" si="8"/>
        <v>246</v>
      </c>
      <c r="BY49" s="5">
        <f t="shared" si="9"/>
        <v>360</v>
      </c>
      <c r="BZ49" s="5">
        <f t="shared" si="10"/>
        <v>758</v>
      </c>
      <c r="CA49" s="5">
        <f t="shared" si="11"/>
        <v>293</v>
      </c>
      <c r="CB49" s="38">
        <f t="shared" si="12"/>
        <v>519</v>
      </c>
      <c r="CC49" s="38">
        <f t="shared" si="13"/>
        <v>249</v>
      </c>
      <c r="CD49" s="38">
        <f t="shared" si="14"/>
        <v>341</v>
      </c>
      <c r="CE49" s="38">
        <f t="shared" si="15"/>
        <v>675</v>
      </c>
      <c r="CF49" s="38">
        <f t="shared" si="16"/>
        <v>367</v>
      </c>
    </row>
    <row r="50" spans="1:84" x14ac:dyDescent="0.25">
      <c r="A50" s="71" t="s">
        <v>124</v>
      </c>
      <c r="B50" s="2" t="s">
        <v>49</v>
      </c>
      <c r="C50" s="2" t="s">
        <v>37</v>
      </c>
      <c r="D50" s="2" t="s">
        <v>125</v>
      </c>
      <c r="E50">
        <f t="shared" si="4"/>
        <v>5899</v>
      </c>
      <c r="F50">
        <f t="shared" si="5"/>
        <v>2842</v>
      </c>
      <c r="G50">
        <v>34</v>
      </c>
      <c r="H50">
        <v>50</v>
      </c>
      <c r="I50">
        <v>50</v>
      </c>
      <c r="J50">
        <v>41</v>
      </c>
      <c r="K50">
        <v>48</v>
      </c>
      <c r="L50">
        <v>54</v>
      </c>
      <c r="M50">
        <v>62</v>
      </c>
      <c r="N50">
        <v>68</v>
      </c>
      <c r="O50">
        <v>74</v>
      </c>
      <c r="P50">
        <v>74</v>
      </c>
      <c r="Q50">
        <v>67</v>
      </c>
      <c r="R50">
        <v>66</v>
      </c>
      <c r="S50">
        <v>71</v>
      </c>
      <c r="T50">
        <v>64</v>
      </c>
      <c r="U50">
        <v>55</v>
      </c>
      <c r="V50">
        <v>53</v>
      </c>
      <c r="W50">
        <v>57</v>
      </c>
      <c r="X50">
        <v>48</v>
      </c>
      <c r="Y50">
        <v>45</v>
      </c>
      <c r="Z50">
        <v>49</v>
      </c>
      <c r="AA50">
        <v>214</v>
      </c>
      <c r="AB50">
        <v>196</v>
      </c>
      <c r="AC50">
        <v>187</v>
      </c>
      <c r="AD50">
        <v>172</v>
      </c>
      <c r="AE50">
        <v>135</v>
      </c>
      <c r="AF50">
        <v>142</v>
      </c>
      <c r="AG50">
        <v>149</v>
      </c>
      <c r="AH50">
        <v>125</v>
      </c>
      <c r="AI50">
        <v>113</v>
      </c>
      <c r="AJ50">
        <v>104</v>
      </c>
      <c r="AK50">
        <v>66</v>
      </c>
      <c r="AL50">
        <v>58</v>
      </c>
      <c r="AM50">
        <v>51</v>
      </c>
      <c r="AN50">
        <f t="shared" si="6"/>
        <v>3057</v>
      </c>
      <c r="AO50">
        <v>45</v>
      </c>
      <c r="AP50">
        <v>42</v>
      </c>
      <c r="AQ50">
        <v>46</v>
      </c>
      <c r="AR50">
        <v>52</v>
      </c>
      <c r="AS50">
        <v>38</v>
      </c>
      <c r="AT50">
        <v>56</v>
      </c>
      <c r="AU50">
        <v>76</v>
      </c>
      <c r="AV50">
        <v>72</v>
      </c>
      <c r="AW50">
        <v>63</v>
      </c>
      <c r="AX50">
        <v>63</v>
      </c>
      <c r="AY50">
        <v>75</v>
      </c>
      <c r="AZ50">
        <v>78</v>
      </c>
      <c r="BA50">
        <v>71</v>
      </c>
      <c r="BB50">
        <v>69</v>
      </c>
      <c r="BC50">
        <v>67</v>
      </c>
      <c r="BD50">
        <v>57</v>
      </c>
      <c r="BE50">
        <v>44</v>
      </c>
      <c r="BF50">
        <v>48</v>
      </c>
      <c r="BG50">
        <v>48</v>
      </c>
      <c r="BH50">
        <v>41</v>
      </c>
      <c r="BI50">
        <v>233</v>
      </c>
      <c r="BJ50">
        <v>216</v>
      </c>
      <c r="BK50">
        <v>191</v>
      </c>
      <c r="BL50">
        <v>208</v>
      </c>
      <c r="BM50">
        <v>155</v>
      </c>
      <c r="BN50">
        <v>140</v>
      </c>
      <c r="BO50">
        <v>122</v>
      </c>
      <c r="BP50">
        <v>111</v>
      </c>
      <c r="BQ50">
        <v>152</v>
      </c>
      <c r="BR50">
        <v>119</v>
      </c>
      <c r="BS50">
        <v>93</v>
      </c>
      <c r="BT50">
        <v>77</v>
      </c>
      <c r="BU50">
        <v>89</v>
      </c>
      <c r="BV50" s="38"/>
      <c r="BW50" s="5">
        <f t="shared" si="7"/>
        <v>688</v>
      </c>
      <c r="BX50" s="5">
        <f t="shared" si="8"/>
        <v>348</v>
      </c>
      <c r="BY50" s="5">
        <f t="shared" si="9"/>
        <v>504</v>
      </c>
      <c r="BZ50" s="5">
        <f t="shared" si="10"/>
        <v>910</v>
      </c>
      <c r="CA50" s="5">
        <f t="shared" si="11"/>
        <v>392</v>
      </c>
      <c r="CB50" s="38">
        <f t="shared" si="12"/>
        <v>706</v>
      </c>
      <c r="CC50" s="38">
        <f t="shared" si="13"/>
        <v>356</v>
      </c>
      <c r="CD50" s="38">
        <f t="shared" si="14"/>
        <v>538</v>
      </c>
      <c r="CE50" s="38">
        <f t="shared" si="15"/>
        <v>927</v>
      </c>
      <c r="CF50" s="38">
        <f t="shared" si="16"/>
        <v>530</v>
      </c>
    </row>
    <row r="51" spans="1:84" x14ac:dyDescent="0.25">
      <c r="A51" s="71" t="s">
        <v>126</v>
      </c>
      <c r="B51" s="2" t="s">
        <v>49</v>
      </c>
      <c r="C51" s="2" t="s">
        <v>37</v>
      </c>
      <c r="D51" s="2" t="s">
        <v>127</v>
      </c>
      <c r="E51">
        <f t="shared" si="4"/>
        <v>2097</v>
      </c>
      <c r="F51">
        <f t="shared" si="5"/>
        <v>1075</v>
      </c>
      <c r="G51">
        <v>21</v>
      </c>
      <c r="H51">
        <v>15</v>
      </c>
      <c r="I51">
        <v>20</v>
      </c>
      <c r="J51">
        <v>16</v>
      </c>
      <c r="K51">
        <v>20</v>
      </c>
      <c r="L51">
        <v>21</v>
      </c>
      <c r="M51">
        <v>16</v>
      </c>
      <c r="N51">
        <v>18</v>
      </c>
      <c r="O51">
        <v>17</v>
      </c>
      <c r="P51">
        <v>19</v>
      </c>
      <c r="Q51">
        <v>20</v>
      </c>
      <c r="R51">
        <v>18</v>
      </c>
      <c r="S51">
        <v>18</v>
      </c>
      <c r="T51">
        <v>19</v>
      </c>
      <c r="U51">
        <v>19</v>
      </c>
      <c r="V51">
        <v>18</v>
      </c>
      <c r="W51">
        <v>18</v>
      </c>
      <c r="X51">
        <v>16</v>
      </c>
      <c r="Y51">
        <v>18</v>
      </c>
      <c r="Z51">
        <v>15</v>
      </c>
      <c r="AA51">
        <v>73</v>
      </c>
      <c r="AB51">
        <v>82</v>
      </c>
      <c r="AC51">
        <v>74</v>
      </c>
      <c r="AD51">
        <v>84</v>
      </c>
      <c r="AE51">
        <v>71</v>
      </c>
      <c r="AF51">
        <v>53</v>
      </c>
      <c r="AG51">
        <v>54</v>
      </c>
      <c r="AH51">
        <v>43</v>
      </c>
      <c r="AI51">
        <v>42</v>
      </c>
      <c r="AJ51">
        <v>46</v>
      </c>
      <c r="AK51">
        <v>29</v>
      </c>
      <c r="AL51">
        <v>27</v>
      </c>
      <c r="AM51">
        <v>35</v>
      </c>
      <c r="AN51">
        <f t="shared" si="6"/>
        <v>1022</v>
      </c>
      <c r="AO51">
        <v>16</v>
      </c>
      <c r="AP51">
        <v>18</v>
      </c>
      <c r="AQ51">
        <v>12</v>
      </c>
      <c r="AR51">
        <v>21</v>
      </c>
      <c r="AS51">
        <v>15</v>
      </c>
      <c r="AT51">
        <v>21</v>
      </c>
      <c r="AU51">
        <v>14</v>
      </c>
      <c r="AV51">
        <v>14</v>
      </c>
      <c r="AW51">
        <v>17</v>
      </c>
      <c r="AX51">
        <v>13</v>
      </c>
      <c r="AY51">
        <v>16</v>
      </c>
      <c r="AZ51">
        <v>16</v>
      </c>
      <c r="BA51">
        <v>19</v>
      </c>
      <c r="BB51">
        <v>16</v>
      </c>
      <c r="BC51">
        <v>21</v>
      </c>
      <c r="BD51">
        <v>18</v>
      </c>
      <c r="BE51">
        <v>18</v>
      </c>
      <c r="BF51">
        <v>17</v>
      </c>
      <c r="BG51">
        <v>14</v>
      </c>
      <c r="BH51">
        <v>17</v>
      </c>
      <c r="BI51">
        <v>71</v>
      </c>
      <c r="BJ51">
        <v>63</v>
      </c>
      <c r="BK51">
        <v>65</v>
      </c>
      <c r="BL51">
        <v>66</v>
      </c>
      <c r="BM51">
        <v>56</v>
      </c>
      <c r="BN51">
        <v>48</v>
      </c>
      <c r="BO51">
        <v>55</v>
      </c>
      <c r="BP51">
        <v>49</v>
      </c>
      <c r="BQ51">
        <v>40</v>
      </c>
      <c r="BR51">
        <v>49</v>
      </c>
      <c r="BS51">
        <v>43</v>
      </c>
      <c r="BT51">
        <v>39</v>
      </c>
      <c r="BU51">
        <v>45</v>
      </c>
      <c r="BV51" s="38"/>
      <c r="BW51" s="5">
        <f t="shared" si="7"/>
        <v>221</v>
      </c>
      <c r="BX51" s="5">
        <f t="shared" si="8"/>
        <v>108</v>
      </c>
      <c r="BY51" s="5">
        <f t="shared" si="9"/>
        <v>188</v>
      </c>
      <c r="BZ51" s="5">
        <f t="shared" si="10"/>
        <v>379</v>
      </c>
      <c r="CA51" s="5">
        <f t="shared" si="11"/>
        <v>179</v>
      </c>
      <c r="CB51" s="38">
        <f t="shared" si="12"/>
        <v>193</v>
      </c>
      <c r="CC51" s="38">
        <f t="shared" si="13"/>
        <v>109</v>
      </c>
      <c r="CD51" s="38">
        <f t="shared" si="14"/>
        <v>165</v>
      </c>
      <c r="CE51" s="38">
        <f t="shared" si="15"/>
        <v>339</v>
      </c>
      <c r="CF51" s="38">
        <f t="shared" si="16"/>
        <v>216</v>
      </c>
    </row>
    <row r="52" spans="1:84" x14ac:dyDescent="0.25">
      <c r="A52" s="71" t="s">
        <v>128</v>
      </c>
      <c r="B52" s="2" t="s">
        <v>49</v>
      </c>
      <c r="C52" s="2" t="s">
        <v>129</v>
      </c>
      <c r="D52" s="2" t="s">
        <v>129</v>
      </c>
      <c r="E52">
        <f t="shared" si="4"/>
        <v>25135</v>
      </c>
      <c r="F52">
        <f t="shared" si="5"/>
        <v>12677</v>
      </c>
      <c r="G52">
        <v>231</v>
      </c>
      <c r="H52">
        <v>268</v>
      </c>
      <c r="I52">
        <v>231</v>
      </c>
      <c r="J52">
        <v>215</v>
      </c>
      <c r="K52">
        <v>253</v>
      </c>
      <c r="L52">
        <v>278</v>
      </c>
      <c r="M52">
        <v>244</v>
      </c>
      <c r="N52">
        <v>250</v>
      </c>
      <c r="O52">
        <v>225</v>
      </c>
      <c r="P52">
        <v>248</v>
      </c>
      <c r="Q52">
        <v>221</v>
      </c>
      <c r="R52">
        <v>251</v>
      </c>
      <c r="S52">
        <v>242</v>
      </c>
      <c r="T52">
        <v>241</v>
      </c>
      <c r="U52">
        <v>196</v>
      </c>
      <c r="V52">
        <v>205</v>
      </c>
      <c r="W52">
        <v>217</v>
      </c>
      <c r="X52">
        <v>227</v>
      </c>
      <c r="Y52">
        <v>196</v>
      </c>
      <c r="Z52">
        <v>180</v>
      </c>
      <c r="AA52">
        <v>1017</v>
      </c>
      <c r="AB52">
        <v>1167</v>
      </c>
      <c r="AC52">
        <v>1105</v>
      </c>
      <c r="AD52">
        <v>924</v>
      </c>
      <c r="AE52">
        <v>905</v>
      </c>
      <c r="AF52">
        <v>675</v>
      </c>
      <c r="AG52">
        <v>717</v>
      </c>
      <c r="AH52">
        <v>426</v>
      </c>
      <c r="AI52">
        <v>347</v>
      </c>
      <c r="AJ52">
        <v>302</v>
      </c>
      <c r="AK52">
        <v>216</v>
      </c>
      <c r="AL52">
        <v>136</v>
      </c>
      <c r="AM52">
        <v>121</v>
      </c>
      <c r="AN52">
        <f t="shared" si="6"/>
        <v>12458</v>
      </c>
      <c r="AO52">
        <v>209</v>
      </c>
      <c r="AP52">
        <v>206</v>
      </c>
      <c r="AQ52">
        <v>202</v>
      </c>
      <c r="AR52">
        <v>214</v>
      </c>
      <c r="AS52">
        <v>222</v>
      </c>
      <c r="AT52">
        <v>250</v>
      </c>
      <c r="AU52">
        <v>200</v>
      </c>
      <c r="AV52">
        <v>196</v>
      </c>
      <c r="AW52">
        <v>217</v>
      </c>
      <c r="AX52">
        <v>181</v>
      </c>
      <c r="AY52">
        <v>230</v>
      </c>
      <c r="AZ52">
        <v>196</v>
      </c>
      <c r="BA52">
        <v>198</v>
      </c>
      <c r="BB52">
        <v>197</v>
      </c>
      <c r="BC52">
        <v>233</v>
      </c>
      <c r="BD52">
        <v>205</v>
      </c>
      <c r="BE52">
        <v>193</v>
      </c>
      <c r="BF52">
        <v>179</v>
      </c>
      <c r="BG52">
        <v>204</v>
      </c>
      <c r="BH52">
        <v>204</v>
      </c>
      <c r="BI52">
        <v>945</v>
      </c>
      <c r="BJ52">
        <v>1009</v>
      </c>
      <c r="BK52">
        <v>1080</v>
      </c>
      <c r="BL52">
        <v>1066</v>
      </c>
      <c r="BM52">
        <v>886</v>
      </c>
      <c r="BN52">
        <v>751</v>
      </c>
      <c r="BO52">
        <v>593</v>
      </c>
      <c r="BP52">
        <v>571</v>
      </c>
      <c r="BQ52">
        <v>511</v>
      </c>
      <c r="BR52">
        <v>311</v>
      </c>
      <c r="BS52">
        <v>285</v>
      </c>
      <c r="BT52">
        <v>176</v>
      </c>
      <c r="BU52">
        <v>138</v>
      </c>
      <c r="BV52" s="38"/>
      <c r="BW52" s="5">
        <f t="shared" si="7"/>
        <v>2915</v>
      </c>
      <c r="BX52" s="5">
        <f t="shared" si="8"/>
        <v>1328</v>
      </c>
      <c r="BY52" s="5">
        <f t="shared" si="9"/>
        <v>2560</v>
      </c>
      <c r="BZ52" s="5">
        <f t="shared" si="10"/>
        <v>4752</v>
      </c>
      <c r="CA52" s="5">
        <f t="shared" si="11"/>
        <v>1122</v>
      </c>
      <c r="CB52" s="38">
        <f t="shared" si="12"/>
        <v>2523</v>
      </c>
      <c r="CC52" s="38">
        <f t="shared" si="13"/>
        <v>1205</v>
      </c>
      <c r="CD52" s="38">
        <f t="shared" si="14"/>
        <v>2362</v>
      </c>
      <c r="CE52" s="38">
        <f t="shared" si="15"/>
        <v>4947</v>
      </c>
      <c r="CF52" s="38">
        <f t="shared" si="16"/>
        <v>1421</v>
      </c>
    </row>
    <row r="53" spans="1:84" x14ac:dyDescent="0.25">
      <c r="A53" s="71" t="s">
        <v>130</v>
      </c>
      <c r="B53" s="2" t="s">
        <v>49</v>
      </c>
      <c r="C53" s="2" t="s">
        <v>129</v>
      </c>
      <c r="D53" s="2" t="s">
        <v>131</v>
      </c>
      <c r="E53">
        <f t="shared" si="4"/>
        <v>70695</v>
      </c>
      <c r="F53">
        <f t="shared" si="5"/>
        <v>35395</v>
      </c>
      <c r="G53">
        <v>533</v>
      </c>
      <c r="H53">
        <v>531</v>
      </c>
      <c r="I53">
        <v>531</v>
      </c>
      <c r="J53">
        <v>495</v>
      </c>
      <c r="K53">
        <v>495</v>
      </c>
      <c r="L53">
        <v>545</v>
      </c>
      <c r="M53">
        <v>995</v>
      </c>
      <c r="N53">
        <v>881</v>
      </c>
      <c r="O53">
        <v>976</v>
      </c>
      <c r="P53">
        <v>853</v>
      </c>
      <c r="Q53">
        <v>913</v>
      </c>
      <c r="R53">
        <v>955</v>
      </c>
      <c r="S53">
        <v>790</v>
      </c>
      <c r="T53">
        <v>823</v>
      </c>
      <c r="U53">
        <v>774</v>
      </c>
      <c r="V53">
        <v>645</v>
      </c>
      <c r="W53">
        <v>707</v>
      </c>
      <c r="X53">
        <v>691</v>
      </c>
      <c r="Y53">
        <v>546</v>
      </c>
      <c r="Z53">
        <v>569</v>
      </c>
      <c r="AA53">
        <v>2688</v>
      </c>
      <c r="AB53">
        <v>2870</v>
      </c>
      <c r="AC53">
        <v>3269</v>
      </c>
      <c r="AD53">
        <v>2948</v>
      </c>
      <c r="AE53">
        <v>2535</v>
      </c>
      <c r="AF53">
        <v>1692</v>
      </c>
      <c r="AG53">
        <v>1344</v>
      </c>
      <c r="AH53">
        <v>1278</v>
      </c>
      <c r="AI53">
        <v>853</v>
      </c>
      <c r="AJ53">
        <v>756</v>
      </c>
      <c r="AK53">
        <v>434</v>
      </c>
      <c r="AL53">
        <v>233</v>
      </c>
      <c r="AM53">
        <v>247</v>
      </c>
      <c r="AN53">
        <f t="shared" si="6"/>
        <v>35300</v>
      </c>
      <c r="AO53">
        <v>531</v>
      </c>
      <c r="AP53">
        <v>514</v>
      </c>
      <c r="AQ53">
        <v>477</v>
      </c>
      <c r="AR53">
        <v>459</v>
      </c>
      <c r="AS53">
        <v>510</v>
      </c>
      <c r="AT53">
        <v>552</v>
      </c>
      <c r="AU53">
        <v>813</v>
      </c>
      <c r="AV53">
        <v>917</v>
      </c>
      <c r="AW53">
        <v>799</v>
      </c>
      <c r="AX53">
        <v>834</v>
      </c>
      <c r="AY53">
        <v>844</v>
      </c>
      <c r="AZ53">
        <v>750</v>
      </c>
      <c r="BA53">
        <v>856</v>
      </c>
      <c r="BB53">
        <v>760</v>
      </c>
      <c r="BC53">
        <v>723</v>
      </c>
      <c r="BD53">
        <v>729</v>
      </c>
      <c r="BE53">
        <v>602</v>
      </c>
      <c r="BF53">
        <v>565</v>
      </c>
      <c r="BG53">
        <v>667</v>
      </c>
      <c r="BH53">
        <v>590</v>
      </c>
      <c r="BI53">
        <v>3055</v>
      </c>
      <c r="BJ53">
        <v>3420</v>
      </c>
      <c r="BK53">
        <v>2946</v>
      </c>
      <c r="BL53">
        <v>2571</v>
      </c>
      <c r="BM53">
        <v>2116</v>
      </c>
      <c r="BN53">
        <v>2039</v>
      </c>
      <c r="BO53">
        <v>1469</v>
      </c>
      <c r="BP53">
        <v>1146</v>
      </c>
      <c r="BQ53">
        <v>1068</v>
      </c>
      <c r="BR53">
        <v>810</v>
      </c>
      <c r="BS53">
        <v>469</v>
      </c>
      <c r="BT53">
        <v>278</v>
      </c>
      <c r="BU53">
        <v>421</v>
      </c>
      <c r="BV53" s="38"/>
      <c r="BW53" s="5">
        <f t="shared" si="7"/>
        <v>8703</v>
      </c>
      <c r="BX53" s="5">
        <f t="shared" si="8"/>
        <v>4430</v>
      </c>
      <c r="BY53" s="5">
        <f t="shared" si="9"/>
        <v>6673</v>
      </c>
      <c r="BZ53" s="5">
        <f t="shared" si="10"/>
        <v>13066</v>
      </c>
      <c r="CA53" s="5">
        <f t="shared" si="11"/>
        <v>2523</v>
      </c>
      <c r="CB53" s="38">
        <f t="shared" si="12"/>
        <v>8000</v>
      </c>
      <c r="CC53" s="38">
        <f t="shared" si="13"/>
        <v>4235</v>
      </c>
      <c r="CD53" s="38">
        <f t="shared" si="14"/>
        <v>7732</v>
      </c>
      <c r="CE53" s="38">
        <f t="shared" si="15"/>
        <v>12287</v>
      </c>
      <c r="CF53" s="38">
        <f t="shared" si="16"/>
        <v>3046</v>
      </c>
    </row>
    <row r="54" spans="1:84" x14ac:dyDescent="0.25">
      <c r="A54" s="71" t="s">
        <v>132</v>
      </c>
      <c r="B54" s="2" t="s">
        <v>49</v>
      </c>
      <c r="C54" s="2" t="s">
        <v>129</v>
      </c>
      <c r="D54" s="2" t="s">
        <v>133</v>
      </c>
      <c r="E54">
        <f t="shared" si="4"/>
        <v>64533</v>
      </c>
      <c r="F54">
        <f t="shared" si="5"/>
        <v>32833</v>
      </c>
      <c r="G54">
        <v>456</v>
      </c>
      <c r="H54">
        <v>440</v>
      </c>
      <c r="I54">
        <v>448</v>
      </c>
      <c r="J54">
        <v>437</v>
      </c>
      <c r="K54">
        <v>461</v>
      </c>
      <c r="L54">
        <v>491</v>
      </c>
      <c r="M54">
        <v>799</v>
      </c>
      <c r="N54">
        <v>759</v>
      </c>
      <c r="O54">
        <v>857</v>
      </c>
      <c r="P54">
        <v>742</v>
      </c>
      <c r="Q54">
        <v>825</v>
      </c>
      <c r="R54">
        <v>673</v>
      </c>
      <c r="S54">
        <v>668</v>
      </c>
      <c r="T54">
        <v>705</v>
      </c>
      <c r="U54">
        <v>749</v>
      </c>
      <c r="V54">
        <v>644</v>
      </c>
      <c r="W54">
        <v>630</v>
      </c>
      <c r="X54">
        <v>763</v>
      </c>
      <c r="Y54">
        <v>671</v>
      </c>
      <c r="Z54">
        <v>601</v>
      </c>
      <c r="AA54">
        <v>3450</v>
      </c>
      <c r="AB54">
        <v>3173</v>
      </c>
      <c r="AC54">
        <v>3005</v>
      </c>
      <c r="AD54">
        <v>2534</v>
      </c>
      <c r="AE54">
        <v>1980</v>
      </c>
      <c r="AF54">
        <v>1725</v>
      </c>
      <c r="AG54">
        <v>1359</v>
      </c>
      <c r="AH54">
        <v>1006</v>
      </c>
      <c r="AI54">
        <v>678</v>
      </c>
      <c r="AJ54">
        <v>459</v>
      </c>
      <c r="AK54">
        <v>323</v>
      </c>
      <c r="AL54">
        <v>160</v>
      </c>
      <c r="AM54">
        <v>162</v>
      </c>
      <c r="AN54">
        <f t="shared" si="6"/>
        <v>31700</v>
      </c>
      <c r="AO54">
        <v>447</v>
      </c>
      <c r="AP54">
        <v>419</v>
      </c>
      <c r="AQ54">
        <v>451</v>
      </c>
      <c r="AR54">
        <v>412</v>
      </c>
      <c r="AS54">
        <v>476</v>
      </c>
      <c r="AT54">
        <v>469</v>
      </c>
      <c r="AU54">
        <v>831</v>
      </c>
      <c r="AV54">
        <v>856</v>
      </c>
      <c r="AW54">
        <v>730</v>
      </c>
      <c r="AX54">
        <v>753</v>
      </c>
      <c r="AY54">
        <v>731</v>
      </c>
      <c r="AZ54">
        <v>823</v>
      </c>
      <c r="BA54">
        <v>785</v>
      </c>
      <c r="BB54">
        <v>734</v>
      </c>
      <c r="BC54">
        <v>672</v>
      </c>
      <c r="BD54">
        <v>725</v>
      </c>
      <c r="BE54">
        <v>739</v>
      </c>
      <c r="BF54">
        <v>599</v>
      </c>
      <c r="BG54">
        <v>671</v>
      </c>
      <c r="BH54">
        <v>680</v>
      </c>
      <c r="BI54">
        <v>2845</v>
      </c>
      <c r="BJ54">
        <v>3220</v>
      </c>
      <c r="BK54">
        <v>2501</v>
      </c>
      <c r="BL54">
        <v>2393</v>
      </c>
      <c r="BM54">
        <v>1790</v>
      </c>
      <c r="BN54">
        <v>1634</v>
      </c>
      <c r="BO54">
        <v>1122</v>
      </c>
      <c r="BP54">
        <v>1146</v>
      </c>
      <c r="BQ54">
        <v>752</v>
      </c>
      <c r="BR54">
        <v>555</v>
      </c>
      <c r="BS54">
        <v>335</v>
      </c>
      <c r="BT54">
        <v>176</v>
      </c>
      <c r="BU54">
        <v>228</v>
      </c>
      <c r="BV54" s="38"/>
      <c r="BW54" s="5">
        <f t="shared" si="7"/>
        <v>7388</v>
      </c>
      <c r="BX54" s="5">
        <f t="shared" si="8"/>
        <v>4159</v>
      </c>
      <c r="BY54" s="5">
        <f t="shared" si="9"/>
        <v>7895</v>
      </c>
      <c r="BZ54" s="5">
        <f t="shared" si="10"/>
        <v>11609</v>
      </c>
      <c r="CA54" s="5">
        <f t="shared" si="11"/>
        <v>1782</v>
      </c>
      <c r="CB54" s="38">
        <f t="shared" si="12"/>
        <v>7398</v>
      </c>
      <c r="CC54" s="38">
        <f t="shared" si="13"/>
        <v>4254</v>
      </c>
      <c r="CD54" s="38">
        <f t="shared" si="14"/>
        <v>7416</v>
      </c>
      <c r="CE54" s="38">
        <f t="shared" si="15"/>
        <v>10586</v>
      </c>
      <c r="CF54" s="38">
        <f t="shared" si="16"/>
        <v>2046</v>
      </c>
    </row>
    <row r="55" spans="1:84" x14ac:dyDescent="0.25">
      <c r="A55" s="71" t="s">
        <v>134</v>
      </c>
      <c r="B55" s="2" t="s">
        <v>49</v>
      </c>
      <c r="C55" s="2" t="s">
        <v>129</v>
      </c>
      <c r="D55" s="2" t="s">
        <v>135</v>
      </c>
      <c r="E55">
        <f t="shared" si="4"/>
        <v>7091</v>
      </c>
      <c r="F55">
        <f t="shared" si="5"/>
        <v>3552</v>
      </c>
      <c r="G55">
        <v>40</v>
      </c>
      <c r="H55">
        <v>39</v>
      </c>
      <c r="I55">
        <v>33</v>
      </c>
      <c r="J55">
        <v>39</v>
      </c>
      <c r="K55">
        <v>47</v>
      </c>
      <c r="L55">
        <v>53</v>
      </c>
      <c r="M55">
        <v>62</v>
      </c>
      <c r="N55">
        <v>61</v>
      </c>
      <c r="O55">
        <v>62</v>
      </c>
      <c r="P55">
        <v>68</v>
      </c>
      <c r="Q55">
        <v>73</v>
      </c>
      <c r="R55">
        <v>59</v>
      </c>
      <c r="S55">
        <v>59</v>
      </c>
      <c r="T55">
        <v>70</v>
      </c>
      <c r="U55">
        <v>59</v>
      </c>
      <c r="V55">
        <v>61</v>
      </c>
      <c r="W55">
        <v>56</v>
      </c>
      <c r="X55">
        <v>56</v>
      </c>
      <c r="Y55">
        <v>53</v>
      </c>
      <c r="Z55">
        <v>55</v>
      </c>
      <c r="AA55">
        <v>267</v>
      </c>
      <c r="AB55">
        <v>356</v>
      </c>
      <c r="AC55">
        <v>286</v>
      </c>
      <c r="AD55">
        <v>265</v>
      </c>
      <c r="AE55">
        <v>294</v>
      </c>
      <c r="AF55">
        <v>239</v>
      </c>
      <c r="AG55">
        <v>179</v>
      </c>
      <c r="AH55">
        <v>162</v>
      </c>
      <c r="AI55">
        <v>116</v>
      </c>
      <c r="AJ55">
        <v>99</v>
      </c>
      <c r="AK55">
        <v>90</v>
      </c>
      <c r="AL55">
        <v>53</v>
      </c>
      <c r="AM55">
        <v>41</v>
      </c>
      <c r="AN55">
        <f t="shared" si="6"/>
        <v>3539</v>
      </c>
      <c r="AO55">
        <v>37</v>
      </c>
      <c r="AP55">
        <v>43</v>
      </c>
      <c r="AQ55">
        <v>40</v>
      </c>
      <c r="AR55">
        <v>43</v>
      </c>
      <c r="AS55">
        <v>44</v>
      </c>
      <c r="AT55">
        <v>53</v>
      </c>
      <c r="AU55">
        <v>70</v>
      </c>
      <c r="AV55">
        <v>71</v>
      </c>
      <c r="AW55">
        <v>69</v>
      </c>
      <c r="AX55">
        <v>60</v>
      </c>
      <c r="AY55">
        <v>58</v>
      </c>
      <c r="AZ55">
        <v>72</v>
      </c>
      <c r="BA55">
        <v>70</v>
      </c>
      <c r="BB55">
        <v>54</v>
      </c>
      <c r="BC55">
        <v>60</v>
      </c>
      <c r="BD55">
        <v>50</v>
      </c>
      <c r="BE55">
        <v>54</v>
      </c>
      <c r="BF55">
        <v>50</v>
      </c>
      <c r="BG55">
        <v>51</v>
      </c>
      <c r="BH55">
        <v>49</v>
      </c>
      <c r="BI55">
        <v>258</v>
      </c>
      <c r="BJ55">
        <v>297</v>
      </c>
      <c r="BK55">
        <v>291</v>
      </c>
      <c r="BL55">
        <v>270</v>
      </c>
      <c r="BM55">
        <v>227</v>
      </c>
      <c r="BN55">
        <v>217</v>
      </c>
      <c r="BO55">
        <v>188</v>
      </c>
      <c r="BP55">
        <v>157</v>
      </c>
      <c r="BQ55">
        <v>144</v>
      </c>
      <c r="BR55">
        <v>145</v>
      </c>
      <c r="BS55">
        <v>98</v>
      </c>
      <c r="BT55">
        <v>84</v>
      </c>
      <c r="BU55">
        <v>65</v>
      </c>
      <c r="BV55" s="38"/>
      <c r="BW55" s="5">
        <f t="shared" si="7"/>
        <v>636</v>
      </c>
      <c r="BX55" s="5">
        <f t="shared" si="8"/>
        <v>361</v>
      </c>
      <c r="BY55" s="5">
        <f t="shared" si="9"/>
        <v>731</v>
      </c>
      <c r="BZ55" s="5">
        <f t="shared" si="10"/>
        <v>1425</v>
      </c>
      <c r="CA55" s="5">
        <f t="shared" si="11"/>
        <v>399</v>
      </c>
      <c r="CB55" s="38">
        <f t="shared" si="12"/>
        <v>660</v>
      </c>
      <c r="CC55" s="38">
        <f t="shared" si="13"/>
        <v>338</v>
      </c>
      <c r="CD55" s="38">
        <f t="shared" si="14"/>
        <v>655</v>
      </c>
      <c r="CE55" s="38">
        <f t="shared" si="15"/>
        <v>1350</v>
      </c>
      <c r="CF55" s="38">
        <f t="shared" si="16"/>
        <v>536</v>
      </c>
    </row>
    <row r="56" spans="1:84" x14ac:dyDescent="0.25">
      <c r="A56" s="71" t="s">
        <v>136</v>
      </c>
      <c r="B56" s="2" t="s">
        <v>49</v>
      </c>
      <c r="C56" s="2" t="s">
        <v>129</v>
      </c>
      <c r="D56" s="2" t="s">
        <v>137</v>
      </c>
      <c r="E56">
        <f t="shared" si="4"/>
        <v>27309</v>
      </c>
      <c r="F56">
        <f t="shared" si="5"/>
        <v>13821</v>
      </c>
      <c r="G56">
        <v>240</v>
      </c>
      <c r="H56">
        <v>264</v>
      </c>
      <c r="I56">
        <v>242</v>
      </c>
      <c r="J56">
        <v>241</v>
      </c>
      <c r="K56">
        <v>250</v>
      </c>
      <c r="L56">
        <v>290</v>
      </c>
      <c r="M56">
        <v>233</v>
      </c>
      <c r="N56">
        <v>283</v>
      </c>
      <c r="O56">
        <v>232</v>
      </c>
      <c r="P56">
        <v>251</v>
      </c>
      <c r="Q56">
        <v>248</v>
      </c>
      <c r="R56">
        <v>268</v>
      </c>
      <c r="S56">
        <v>235</v>
      </c>
      <c r="T56">
        <v>268</v>
      </c>
      <c r="U56">
        <v>236</v>
      </c>
      <c r="V56">
        <v>252</v>
      </c>
      <c r="W56">
        <v>225</v>
      </c>
      <c r="X56">
        <v>232</v>
      </c>
      <c r="Y56">
        <v>232</v>
      </c>
      <c r="Z56">
        <v>241</v>
      </c>
      <c r="AA56">
        <v>957</v>
      </c>
      <c r="AB56">
        <v>1014</v>
      </c>
      <c r="AC56">
        <v>1333</v>
      </c>
      <c r="AD56">
        <v>1104</v>
      </c>
      <c r="AE56">
        <v>960</v>
      </c>
      <c r="AF56">
        <v>790</v>
      </c>
      <c r="AG56">
        <v>738</v>
      </c>
      <c r="AH56">
        <v>618</v>
      </c>
      <c r="AI56">
        <v>450</v>
      </c>
      <c r="AJ56">
        <v>325</v>
      </c>
      <c r="AK56">
        <v>240</v>
      </c>
      <c r="AL56">
        <v>165</v>
      </c>
      <c r="AM56">
        <v>164</v>
      </c>
      <c r="AN56">
        <f t="shared" si="6"/>
        <v>13488</v>
      </c>
      <c r="AO56">
        <v>214</v>
      </c>
      <c r="AP56">
        <v>256</v>
      </c>
      <c r="AQ56">
        <v>240</v>
      </c>
      <c r="AR56">
        <v>217</v>
      </c>
      <c r="AS56">
        <v>258</v>
      </c>
      <c r="AT56">
        <v>277</v>
      </c>
      <c r="AU56">
        <v>273</v>
      </c>
      <c r="AV56">
        <v>223</v>
      </c>
      <c r="AW56">
        <v>272</v>
      </c>
      <c r="AX56">
        <v>236</v>
      </c>
      <c r="AY56">
        <v>268</v>
      </c>
      <c r="AZ56">
        <v>238</v>
      </c>
      <c r="BA56">
        <v>265</v>
      </c>
      <c r="BB56">
        <v>228</v>
      </c>
      <c r="BC56">
        <v>249</v>
      </c>
      <c r="BD56">
        <v>214</v>
      </c>
      <c r="BE56">
        <v>235</v>
      </c>
      <c r="BF56">
        <v>223</v>
      </c>
      <c r="BG56">
        <v>214</v>
      </c>
      <c r="BH56">
        <v>180</v>
      </c>
      <c r="BI56">
        <v>1131</v>
      </c>
      <c r="BJ56">
        <v>1208</v>
      </c>
      <c r="BK56">
        <v>1108</v>
      </c>
      <c r="BL56">
        <v>853</v>
      </c>
      <c r="BM56">
        <v>801</v>
      </c>
      <c r="BN56">
        <v>811</v>
      </c>
      <c r="BO56">
        <v>635</v>
      </c>
      <c r="BP56">
        <v>576</v>
      </c>
      <c r="BQ56">
        <v>461</v>
      </c>
      <c r="BR56">
        <v>461</v>
      </c>
      <c r="BS56">
        <v>303</v>
      </c>
      <c r="BT56">
        <v>180</v>
      </c>
      <c r="BU56">
        <v>180</v>
      </c>
      <c r="BV56" s="38"/>
      <c r="BW56" s="5">
        <f t="shared" si="7"/>
        <v>3042</v>
      </c>
      <c r="BX56" s="5">
        <f t="shared" si="8"/>
        <v>1448</v>
      </c>
      <c r="BY56" s="5">
        <f t="shared" si="9"/>
        <v>2444</v>
      </c>
      <c r="BZ56" s="5">
        <f t="shared" si="10"/>
        <v>5543</v>
      </c>
      <c r="CA56" s="5">
        <f t="shared" si="11"/>
        <v>1344</v>
      </c>
      <c r="CB56" s="38">
        <f t="shared" si="12"/>
        <v>2972</v>
      </c>
      <c r="CC56" s="38">
        <f t="shared" si="13"/>
        <v>1414</v>
      </c>
      <c r="CD56" s="38">
        <f t="shared" si="14"/>
        <v>2733</v>
      </c>
      <c r="CE56" s="38">
        <f t="shared" si="15"/>
        <v>4784</v>
      </c>
      <c r="CF56" s="38">
        <f t="shared" si="16"/>
        <v>1585</v>
      </c>
    </row>
    <row r="57" spans="1:84" x14ac:dyDescent="0.25">
      <c r="A57" s="71" t="s">
        <v>138</v>
      </c>
      <c r="B57" s="2" t="s">
        <v>49</v>
      </c>
      <c r="C57" s="2" t="s">
        <v>129</v>
      </c>
      <c r="D57" s="2" t="s">
        <v>139</v>
      </c>
      <c r="E57">
        <f t="shared" si="4"/>
        <v>1907</v>
      </c>
      <c r="F57">
        <f t="shared" si="5"/>
        <v>974</v>
      </c>
      <c r="G57">
        <v>11</v>
      </c>
      <c r="H57">
        <v>17</v>
      </c>
      <c r="I57">
        <v>15</v>
      </c>
      <c r="J57">
        <v>22</v>
      </c>
      <c r="K57">
        <v>21</v>
      </c>
      <c r="L57">
        <v>18</v>
      </c>
      <c r="M57">
        <v>13</v>
      </c>
      <c r="N57">
        <v>14</v>
      </c>
      <c r="O57">
        <v>16</v>
      </c>
      <c r="P57">
        <v>14</v>
      </c>
      <c r="Q57">
        <v>15</v>
      </c>
      <c r="R57">
        <v>16</v>
      </c>
      <c r="S57">
        <v>15</v>
      </c>
      <c r="T57">
        <v>15</v>
      </c>
      <c r="U57">
        <v>14</v>
      </c>
      <c r="V57">
        <v>14</v>
      </c>
      <c r="W57">
        <v>13</v>
      </c>
      <c r="X57">
        <v>12</v>
      </c>
      <c r="Y57">
        <v>13</v>
      </c>
      <c r="Z57">
        <v>12</v>
      </c>
      <c r="AA57">
        <v>81</v>
      </c>
      <c r="AB57">
        <v>96</v>
      </c>
      <c r="AC57">
        <v>110</v>
      </c>
      <c r="AD57">
        <v>76</v>
      </c>
      <c r="AE57">
        <v>65</v>
      </c>
      <c r="AF57">
        <v>58</v>
      </c>
      <c r="AG57">
        <v>44</v>
      </c>
      <c r="AH57">
        <v>34</v>
      </c>
      <c r="AI57">
        <v>33</v>
      </c>
      <c r="AJ57">
        <v>28</v>
      </c>
      <c r="AK57">
        <v>19</v>
      </c>
      <c r="AL57">
        <v>19</v>
      </c>
      <c r="AM57">
        <v>11</v>
      </c>
      <c r="AN57">
        <f t="shared" si="6"/>
        <v>933</v>
      </c>
      <c r="AO57">
        <v>13</v>
      </c>
      <c r="AP57">
        <v>14</v>
      </c>
      <c r="AQ57">
        <v>13</v>
      </c>
      <c r="AR57">
        <v>15</v>
      </c>
      <c r="AS57">
        <v>15</v>
      </c>
      <c r="AT57">
        <v>8</v>
      </c>
      <c r="AU57">
        <v>16</v>
      </c>
      <c r="AV57">
        <v>15</v>
      </c>
      <c r="AW57">
        <v>14</v>
      </c>
      <c r="AX57">
        <v>10</v>
      </c>
      <c r="AY57">
        <v>15</v>
      </c>
      <c r="AZ57">
        <v>15</v>
      </c>
      <c r="BA57">
        <v>13</v>
      </c>
      <c r="BB57">
        <v>15</v>
      </c>
      <c r="BC57">
        <v>16</v>
      </c>
      <c r="BD57">
        <v>12</v>
      </c>
      <c r="BE57">
        <v>13</v>
      </c>
      <c r="BF57">
        <v>11</v>
      </c>
      <c r="BG57">
        <v>13</v>
      </c>
      <c r="BH57">
        <v>11</v>
      </c>
      <c r="BI57">
        <v>68</v>
      </c>
      <c r="BJ57">
        <v>105</v>
      </c>
      <c r="BK57">
        <v>90</v>
      </c>
      <c r="BL57">
        <v>86</v>
      </c>
      <c r="BM57">
        <v>57</v>
      </c>
      <c r="BN57">
        <v>55</v>
      </c>
      <c r="BO57">
        <v>37</v>
      </c>
      <c r="BP57">
        <v>33</v>
      </c>
      <c r="BQ57">
        <v>32</v>
      </c>
      <c r="BR57">
        <v>39</v>
      </c>
      <c r="BS57">
        <v>20</v>
      </c>
      <c r="BT57">
        <v>27</v>
      </c>
      <c r="BU57">
        <v>17</v>
      </c>
      <c r="BV57" s="38"/>
      <c r="BW57" s="5">
        <f t="shared" si="7"/>
        <v>192</v>
      </c>
      <c r="BX57" s="5">
        <f t="shared" si="8"/>
        <v>83</v>
      </c>
      <c r="BY57" s="5">
        <f t="shared" si="9"/>
        <v>202</v>
      </c>
      <c r="BZ57" s="5">
        <f t="shared" si="10"/>
        <v>387</v>
      </c>
      <c r="CA57" s="5">
        <f t="shared" si="11"/>
        <v>110</v>
      </c>
      <c r="CB57" s="38">
        <f t="shared" si="12"/>
        <v>163</v>
      </c>
      <c r="CC57" s="38">
        <f t="shared" si="13"/>
        <v>80</v>
      </c>
      <c r="CD57" s="38">
        <f t="shared" si="14"/>
        <v>197</v>
      </c>
      <c r="CE57" s="38">
        <f t="shared" si="15"/>
        <v>358</v>
      </c>
      <c r="CF57" s="38">
        <f t="shared" si="16"/>
        <v>135</v>
      </c>
    </row>
    <row r="58" spans="1:84" x14ac:dyDescent="0.25">
      <c r="A58" s="71" t="s">
        <v>140</v>
      </c>
      <c r="B58" s="2" t="s">
        <v>49</v>
      </c>
      <c r="C58" s="2" t="s">
        <v>141</v>
      </c>
      <c r="D58" s="2" t="s">
        <v>141</v>
      </c>
      <c r="E58">
        <f t="shared" si="4"/>
        <v>15198</v>
      </c>
      <c r="F58">
        <f t="shared" si="5"/>
        <v>7558</v>
      </c>
      <c r="G58">
        <v>134</v>
      </c>
      <c r="H58">
        <v>126</v>
      </c>
      <c r="I58">
        <v>135</v>
      </c>
      <c r="J58">
        <v>128</v>
      </c>
      <c r="K58">
        <v>143</v>
      </c>
      <c r="L58">
        <v>158</v>
      </c>
      <c r="M58">
        <v>105</v>
      </c>
      <c r="N58">
        <v>109</v>
      </c>
      <c r="O58">
        <v>115</v>
      </c>
      <c r="P58">
        <v>129</v>
      </c>
      <c r="Q58">
        <v>124</v>
      </c>
      <c r="R58">
        <v>126</v>
      </c>
      <c r="S58">
        <v>132</v>
      </c>
      <c r="T58">
        <v>142</v>
      </c>
      <c r="U58">
        <v>141</v>
      </c>
      <c r="V58">
        <v>128</v>
      </c>
      <c r="W58">
        <v>146</v>
      </c>
      <c r="X58">
        <v>138</v>
      </c>
      <c r="Y58">
        <v>117</v>
      </c>
      <c r="Z58">
        <v>121</v>
      </c>
      <c r="AA58">
        <v>607</v>
      </c>
      <c r="AB58">
        <v>629</v>
      </c>
      <c r="AC58">
        <v>539</v>
      </c>
      <c r="AD58">
        <v>476</v>
      </c>
      <c r="AE58">
        <v>491</v>
      </c>
      <c r="AF58">
        <v>504</v>
      </c>
      <c r="AG58">
        <v>362</v>
      </c>
      <c r="AH58">
        <v>407</v>
      </c>
      <c r="AI58">
        <v>278</v>
      </c>
      <c r="AJ58">
        <v>237</v>
      </c>
      <c r="AK58">
        <v>181</v>
      </c>
      <c r="AL58">
        <v>121</v>
      </c>
      <c r="AM58">
        <v>129</v>
      </c>
      <c r="AN58">
        <f t="shared" si="6"/>
        <v>7640</v>
      </c>
      <c r="AO58">
        <v>109</v>
      </c>
      <c r="AP58">
        <v>146</v>
      </c>
      <c r="AQ58">
        <v>113</v>
      </c>
      <c r="AR58">
        <v>136</v>
      </c>
      <c r="AS58">
        <v>156</v>
      </c>
      <c r="AT58">
        <v>122</v>
      </c>
      <c r="AU58">
        <v>123</v>
      </c>
      <c r="AV58">
        <v>123</v>
      </c>
      <c r="AW58">
        <v>121</v>
      </c>
      <c r="AX58">
        <v>103</v>
      </c>
      <c r="AY58">
        <v>129</v>
      </c>
      <c r="AZ58">
        <v>131</v>
      </c>
      <c r="BA58">
        <v>128</v>
      </c>
      <c r="BB58">
        <v>121</v>
      </c>
      <c r="BC58">
        <v>121</v>
      </c>
      <c r="BD58">
        <v>129</v>
      </c>
      <c r="BE58">
        <v>115</v>
      </c>
      <c r="BF58">
        <v>121</v>
      </c>
      <c r="BG58">
        <v>138</v>
      </c>
      <c r="BH58">
        <v>117</v>
      </c>
      <c r="BI58">
        <v>521</v>
      </c>
      <c r="BJ58">
        <v>501</v>
      </c>
      <c r="BK58">
        <v>644</v>
      </c>
      <c r="BL58">
        <v>549</v>
      </c>
      <c r="BM58">
        <v>480</v>
      </c>
      <c r="BN58">
        <v>408</v>
      </c>
      <c r="BO58">
        <v>447</v>
      </c>
      <c r="BP58">
        <v>350</v>
      </c>
      <c r="BQ58">
        <v>361</v>
      </c>
      <c r="BR58">
        <v>275</v>
      </c>
      <c r="BS58">
        <v>239</v>
      </c>
      <c r="BT58">
        <v>144</v>
      </c>
      <c r="BU58">
        <v>219</v>
      </c>
      <c r="BV58" s="38"/>
      <c r="BW58" s="5">
        <f t="shared" si="7"/>
        <v>1532</v>
      </c>
      <c r="BX58" s="5">
        <f t="shared" si="8"/>
        <v>827</v>
      </c>
      <c r="BY58" s="5">
        <f t="shared" si="9"/>
        <v>1474</v>
      </c>
      <c r="BZ58" s="5">
        <f t="shared" si="10"/>
        <v>2779</v>
      </c>
      <c r="CA58" s="5">
        <f t="shared" si="11"/>
        <v>946</v>
      </c>
      <c r="CB58" s="38">
        <f t="shared" si="12"/>
        <v>1512</v>
      </c>
      <c r="CC58" s="38">
        <f t="shared" si="13"/>
        <v>735</v>
      </c>
      <c r="CD58" s="38">
        <f t="shared" si="14"/>
        <v>1277</v>
      </c>
      <c r="CE58" s="38">
        <f t="shared" si="15"/>
        <v>2878</v>
      </c>
      <c r="CF58" s="38">
        <f t="shared" si="16"/>
        <v>1238</v>
      </c>
    </row>
    <row r="59" spans="1:84" x14ac:dyDescent="0.25">
      <c r="A59" s="71" t="s">
        <v>142</v>
      </c>
      <c r="B59" s="2" t="s">
        <v>49</v>
      </c>
      <c r="C59" s="2" t="s">
        <v>141</v>
      </c>
      <c r="D59" s="2" t="s">
        <v>143</v>
      </c>
      <c r="E59">
        <f t="shared" si="4"/>
        <v>7153</v>
      </c>
      <c r="F59">
        <f t="shared" si="5"/>
        <v>3520</v>
      </c>
      <c r="G59">
        <v>40</v>
      </c>
      <c r="H59">
        <v>40</v>
      </c>
      <c r="I59">
        <v>34</v>
      </c>
      <c r="J59">
        <v>34</v>
      </c>
      <c r="K59">
        <v>49</v>
      </c>
      <c r="L59">
        <v>39</v>
      </c>
      <c r="M59">
        <v>80</v>
      </c>
      <c r="N59">
        <v>83</v>
      </c>
      <c r="O59">
        <v>81</v>
      </c>
      <c r="P59">
        <v>79</v>
      </c>
      <c r="Q59">
        <v>84</v>
      </c>
      <c r="R59">
        <v>86</v>
      </c>
      <c r="S59">
        <v>88</v>
      </c>
      <c r="T59">
        <v>78</v>
      </c>
      <c r="U59">
        <v>74</v>
      </c>
      <c r="V59">
        <v>62</v>
      </c>
      <c r="W59">
        <v>73</v>
      </c>
      <c r="X59">
        <v>62</v>
      </c>
      <c r="Y59">
        <v>61</v>
      </c>
      <c r="Z59">
        <v>52</v>
      </c>
      <c r="AA59">
        <v>248</v>
      </c>
      <c r="AB59">
        <v>223</v>
      </c>
      <c r="AC59">
        <v>235</v>
      </c>
      <c r="AD59">
        <v>238</v>
      </c>
      <c r="AE59">
        <v>210</v>
      </c>
      <c r="AF59">
        <v>192</v>
      </c>
      <c r="AG59">
        <v>175</v>
      </c>
      <c r="AH59">
        <v>170</v>
      </c>
      <c r="AI59">
        <v>128</v>
      </c>
      <c r="AJ59">
        <v>139</v>
      </c>
      <c r="AK59">
        <v>129</v>
      </c>
      <c r="AL59">
        <v>80</v>
      </c>
      <c r="AM59">
        <v>74</v>
      </c>
      <c r="AN59">
        <f t="shared" si="6"/>
        <v>3633</v>
      </c>
      <c r="AO59">
        <v>34</v>
      </c>
      <c r="AP59">
        <v>37</v>
      </c>
      <c r="AQ59">
        <v>51</v>
      </c>
      <c r="AR59">
        <v>40</v>
      </c>
      <c r="AS59">
        <v>39</v>
      </c>
      <c r="AT59">
        <v>46</v>
      </c>
      <c r="AU59">
        <v>66</v>
      </c>
      <c r="AV59">
        <v>71</v>
      </c>
      <c r="AW59">
        <v>77</v>
      </c>
      <c r="AX59">
        <v>76</v>
      </c>
      <c r="AY59">
        <v>85</v>
      </c>
      <c r="AZ59">
        <v>86</v>
      </c>
      <c r="BA59">
        <v>84</v>
      </c>
      <c r="BB59">
        <v>88</v>
      </c>
      <c r="BC59">
        <v>81</v>
      </c>
      <c r="BD59">
        <v>77</v>
      </c>
      <c r="BE59">
        <v>57</v>
      </c>
      <c r="BF59">
        <v>60</v>
      </c>
      <c r="BG59">
        <v>54</v>
      </c>
      <c r="BH59">
        <v>56</v>
      </c>
      <c r="BI59">
        <v>214</v>
      </c>
      <c r="BJ59">
        <v>226</v>
      </c>
      <c r="BK59">
        <v>196</v>
      </c>
      <c r="BL59">
        <v>243</v>
      </c>
      <c r="BM59">
        <v>215</v>
      </c>
      <c r="BN59">
        <v>197</v>
      </c>
      <c r="BO59">
        <v>207</v>
      </c>
      <c r="BP59">
        <v>159</v>
      </c>
      <c r="BQ59">
        <v>166</v>
      </c>
      <c r="BR59">
        <v>174</v>
      </c>
      <c r="BS59">
        <v>141</v>
      </c>
      <c r="BT59">
        <v>120</v>
      </c>
      <c r="BU59">
        <v>110</v>
      </c>
      <c r="BV59" s="38"/>
      <c r="BW59" s="5">
        <f t="shared" si="7"/>
        <v>729</v>
      </c>
      <c r="BX59" s="5">
        <f t="shared" si="8"/>
        <v>437</v>
      </c>
      <c r="BY59" s="5">
        <f t="shared" si="9"/>
        <v>584</v>
      </c>
      <c r="BZ59" s="5">
        <f t="shared" si="10"/>
        <v>1220</v>
      </c>
      <c r="CA59" s="5">
        <f t="shared" si="11"/>
        <v>550</v>
      </c>
      <c r="CB59" s="38">
        <f t="shared" si="12"/>
        <v>708</v>
      </c>
      <c r="CC59" s="38">
        <f t="shared" si="13"/>
        <v>447</v>
      </c>
      <c r="CD59" s="38">
        <f t="shared" si="14"/>
        <v>550</v>
      </c>
      <c r="CE59" s="38">
        <f t="shared" si="15"/>
        <v>1217</v>
      </c>
      <c r="CF59" s="38">
        <f t="shared" si="16"/>
        <v>711</v>
      </c>
    </row>
    <row r="60" spans="1:84" x14ac:dyDescent="0.25">
      <c r="A60" s="71" t="s">
        <v>144</v>
      </c>
      <c r="B60" s="2" t="s">
        <v>49</v>
      </c>
      <c r="C60" s="2" t="s">
        <v>141</v>
      </c>
      <c r="D60" s="2" t="s">
        <v>145</v>
      </c>
      <c r="E60">
        <f t="shared" si="4"/>
        <v>4311</v>
      </c>
      <c r="F60">
        <f t="shared" si="5"/>
        <v>2179</v>
      </c>
      <c r="G60">
        <v>46</v>
      </c>
      <c r="H60">
        <v>35</v>
      </c>
      <c r="I60">
        <v>44</v>
      </c>
      <c r="J60">
        <v>39</v>
      </c>
      <c r="K60">
        <v>42</v>
      </c>
      <c r="L60">
        <v>40</v>
      </c>
      <c r="M60">
        <v>39</v>
      </c>
      <c r="N60">
        <v>40</v>
      </c>
      <c r="O60">
        <v>48</v>
      </c>
      <c r="P60">
        <v>46</v>
      </c>
      <c r="Q60">
        <v>48</v>
      </c>
      <c r="R60">
        <v>51</v>
      </c>
      <c r="S60">
        <v>43</v>
      </c>
      <c r="T60">
        <v>44</v>
      </c>
      <c r="U60">
        <v>45</v>
      </c>
      <c r="V60">
        <v>39</v>
      </c>
      <c r="W60">
        <v>34</v>
      </c>
      <c r="X60">
        <v>28</v>
      </c>
      <c r="Y60">
        <v>33</v>
      </c>
      <c r="Z60">
        <v>32</v>
      </c>
      <c r="AA60">
        <v>136</v>
      </c>
      <c r="AB60">
        <v>142</v>
      </c>
      <c r="AC60">
        <v>142</v>
      </c>
      <c r="AD60">
        <v>154</v>
      </c>
      <c r="AE60">
        <v>130</v>
      </c>
      <c r="AF60">
        <v>110</v>
      </c>
      <c r="AG60">
        <v>108</v>
      </c>
      <c r="AH60">
        <v>94</v>
      </c>
      <c r="AI60">
        <v>77</v>
      </c>
      <c r="AJ60">
        <v>100</v>
      </c>
      <c r="AK60">
        <v>77</v>
      </c>
      <c r="AL60">
        <v>47</v>
      </c>
      <c r="AM60">
        <v>46</v>
      </c>
      <c r="AN60">
        <f t="shared" si="6"/>
        <v>2132</v>
      </c>
      <c r="AO60">
        <v>31</v>
      </c>
      <c r="AP60">
        <v>48</v>
      </c>
      <c r="AQ60">
        <v>46</v>
      </c>
      <c r="AR60">
        <v>43</v>
      </c>
      <c r="AS60">
        <v>33</v>
      </c>
      <c r="AT60">
        <v>45</v>
      </c>
      <c r="AU60">
        <v>42</v>
      </c>
      <c r="AV60">
        <v>41</v>
      </c>
      <c r="AW60">
        <v>38</v>
      </c>
      <c r="AX60">
        <v>36</v>
      </c>
      <c r="AY60">
        <v>41</v>
      </c>
      <c r="AZ60">
        <v>43</v>
      </c>
      <c r="BA60">
        <v>48</v>
      </c>
      <c r="BB60">
        <v>44</v>
      </c>
      <c r="BC60">
        <v>41</v>
      </c>
      <c r="BD60">
        <v>34</v>
      </c>
      <c r="BE60">
        <v>32</v>
      </c>
      <c r="BF60">
        <v>34</v>
      </c>
      <c r="BG60">
        <v>26</v>
      </c>
      <c r="BH60">
        <v>24</v>
      </c>
      <c r="BI60">
        <v>132</v>
      </c>
      <c r="BJ60">
        <v>113</v>
      </c>
      <c r="BK60">
        <v>144</v>
      </c>
      <c r="BL60">
        <v>124</v>
      </c>
      <c r="BM60">
        <v>96</v>
      </c>
      <c r="BN60">
        <v>93</v>
      </c>
      <c r="BO60">
        <v>105</v>
      </c>
      <c r="BP60">
        <v>121</v>
      </c>
      <c r="BQ60">
        <v>97</v>
      </c>
      <c r="BR60">
        <v>116</v>
      </c>
      <c r="BS60">
        <v>74</v>
      </c>
      <c r="BT60">
        <v>70</v>
      </c>
      <c r="BU60">
        <v>77</v>
      </c>
      <c r="BV60" s="38"/>
      <c r="BW60" s="5">
        <f t="shared" si="7"/>
        <v>518</v>
      </c>
      <c r="BX60" s="5">
        <f t="shared" si="8"/>
        <v>233</v>
      </c>
      <c r="BY60" s="5">
        <f t="shared" si="9"/>
        <v>343</v>
      </c>
      <c r="BZ60" s="5">
        <f t="shared" si="10"/>
        <v>738</v>
      </c>
      <c r="CA60" s="5">
        <f t="shared" si="11"/>
        <v>347</v>
      </c>
      <c r="CB60" s="38">
        <f t="shared" si="12"/>
        <v>487</v>
      </c>
      <c r="CC60" s="38">
        <f t="shared" si="13"/>
        <v>233</v>
      </c>
      <c r="CD60" s="38">
        <f t="shared" si="14"/>
        <v>295</v>
      </c>
      <c r="CE60" s="38">
        <f t="shared" si="15"/>
        <v>683</v>
      </c>
      <c r="CF60" s="38">
        <f t="shared" si="16"/>
        <v>434</v>
      </c>
    </row>
    <row r="61" spans="1:84" x14ac:dyDescent="0.25">
      <c r="A61" s="71" t="s">
        <v>146</v>
      </c>
      <c r="B61" s="2" t="s">
        <v>49</v>
      </c>
      <c r="C61" s="2" t="s">
        <v>141</v>
      </c>
      <c r="D61" s="2" t="s">
        <v>147</v>
      </c>
      <c r="E61">
        <f t="shared" si="4"/>
        <v>1172</v>
      </c>
      <c r="F61">
        <f t="shared" si="5"/>
        <v>582</v>
      </c>
      <c r="G61">
        <v>11</v>
      </c>
      <c r="H61">
        <v>5</v>
      </c>
      <c r="I61">
        <v>10</v>
      </c>
      <c r="J61">
        <v>10</v>
      </c>
      <c r="K61">
        <v>8</v>
      </c>
      <c r="L61">
        <v>6</v>
      </c>
      <c r="M61">
        <v>8</v>
      </c>
      <c r="N61">
        <v>10</v>
      </c>
      <c r="O61">
        <v>9</v>
      </c>
      <c r="P61">
        <v>9</v>
      </c>
      <c r="Q61">
        <v>11</v>
      </c>
      <c r="R61">
        <v>10</v>
      </c>
      <c r="S61">
        <v>11</v>
      </c>
      <c r="T61">
        <v>12</v>
      </c>
      <c r="U61">
        <v>11</v>
      </c>
      <c r="V61">
        <v>10</v>
      </c>
      <c r="W61">
        <v>11</v>
      </c>
      <c r="X61">
        <v>10</v>
      </c>
      <c r="Y61">
        <v>10</v>
      </c>
      <c r="Z61">
        <v>8</v>
      </c>
      <c r="AA61">
        <v>42</v>
      </c>
      <c r="AB61">
        <v>36</v>
      </c>
      <c r="AC61">
        <v>42</v>
      </c>
      <c r="AD61">
        <v>38</v>
      </c>
      <c r="AE61">
        <v>41</v>
      </c>
      <c r="AF61">
        <v>31</v>
      </c>
      <c r="AG61">
        <v>25</v>
      </c>
      <c r="AH61">
        <v>24</v>
      </c>
      <c r="AI61">
        <v>27</v>
      </c>
      <c r="AJ61">
        <v>33</v>
      </c>
      <c r="AK61">
        <v>22</v>
      </c>
      <c r="AL61">
        <v>11</v>
      </c>
      <c r="AM61">
        <v>20</v>
      </c>
      <c r="AN61">
        <f t="shared" si="6"/>
        <v>590</v>
      </c>
      <c r="AO61">
        <v>7</v>
      </c>
      <c r="AP61">
        <v>5</v>
      </c>
      <c r="AQ61">
        <v>5</v>
      </c>
      <c r="AR61">
        <v>8</v>
      </c>
      <c r="AS61">
        <v>6</v>
      </c>
      <c r="AT61">
        <v>12</v>
      </c>
      <c r="AU61">
        <v>9</v>
      </c>
      <c r="AV61">
        <v>8</v>
      </c>
      <c r="AW61">
        <v>9</v>
      </c>
      <c r="AX61">
        <v>11</v>
      </c>
      <c r="AY61">
        <v>9</v>
      </c>
      <c r="AZ61">
        <v>11</v>
      </c>
      <c r="BA61">
        <v>10</v>
      </c>
      <c r="BB61">
        <v>9</v>
      </c>
      <c r="BC61">
        <v>11</v>
      </c>
      <c r="BD61">
        <v>8</v>
      </c>
      <c r="BE61">
        <v>9</v>
      </c>
      <c r="BF61">
        <v>10</v>
      </c>
      <c r="BG61">
        <v>10</v>
      </c>
      <c r="BH61">
        <v>9</v>
      </c>
      <c r="BI61">
        <v>49</v>
      </c>
      <c r="BJ61">
        <v>41</v>
      </c>
      <c r="BK61">
        <v>45</v>
      </c>
      <c r="BL61">
        <v>42</v>
      </c>
      <c r="BM61">
        <v>31</v>
      </c>
      <c r="BN61">
        <v>29</v>
      </c>
      <c r="BO61">
        <v>28</v>
      </c>
      <c r="BP61">
        <v>21</v>
      </c>
      <c r="BQ61">
        <v>27</v>
      </c>
      <c r="BR61">
        <v>32</v>
      </c>
      <c r="BS61">
        <v>29</v>
      </c>
      <c r="BT61">
        <v>15</v>
      </c>
      <c r="BU61">
        <v>25</v>
      </c>
      <c r="BV61" s="38"/>
      <c r="BW61" s="5">
        <f t="shared" si="7"/>
        <v>107</v>
      </c>
      <c r="BX61" s="5">
        <f t="shared" si="8"/>
        <v>65</v>
      </c>
      <c r="BY61" s="5">
        <f t="shared" si="9"/>
        <v>96</v>
      </c>
      <c r="BZ61" s="5">
        <f t="shared" si="10"/>
        <v>201</v>
      </c>
      <c r="CA61" s="5">
        <f t="shared" si="11"/>
        <v>113</v>
      </c>
      <c r="CB61" s="38">
        <f t="shared" si="12"/>
        <v>100</v>
      </c>
      <c r="CC61" s="38">
        <f t="shared" si="13"/>
        <v>57</v>
      </c>
      <c r="CD61" s="38">
        <f t="shared" si="14"/>
        <v>109</v>
      </c>
      <c r="CE61" s="38">
        <f t="shared" si="15"/>
        <v>196</v>
      </c>
      <c r="CF61" s="38">
        <f t="shared" si="16"/>
        <v>128</v>
      </c>
    </row>
    <row r="62" spans="1:84" x14ac:dyDescent="0.25">
      <c r="A62" s="71" t="s">
        <v>148</v>
      </c>
      <c r="B62" s="2" t="s">
        <v>49</v>
      </c>
      <c r="C62" s="2" t="s">
        <v>141</v>
      </c>
      <c r="D62" s="2" t="s">
        <v>149</v>
      </c>
      <c r="E62">
        <f t="shared" ref="E62:E125" si="17">F62+AN62</f>
        <v>1605</v>
      </c>
      <c r="F62">
        <f t="shared" ref="F62:F125" si="18">SUM(G62:AM62)</f>
        <v>803</v>
      </c>
      <c r="G62">
        <v>12</v>
      </c>
      <c r="H62">
        <v>18</v>
      </c>
      <c r="I62">
        <v>13</v>
      </c>
      <c r="J62">
        <v>6</v>
      </c>
      <c r="K62">
        <v>25</v>
      </c>
      <c r="L62">
        <v>17</v>
      </c>
      <c r="M62">
        <v>17</v>
      </c>
      <c r="N62">
        <v>17</v>
      </c>
      <c r="O62">
        <v>18</v>
      </c>
      <c r="P62">
        <v>19</v>
      </c>
      <c r="Q62">
        <v>17</v>
      </c>
      <c r="R62">
        <v>16</v>
      </c>
      <c r="S62">
        <v>14</v>
      </c>
      <c r="T62">
        <v>15</v>
      </c>
      <c r="U62">
        <v>16</v>
      </c>
      <c r="V62">
        <v>15</v>
      </c>
      <c r="W62">
        <v>13</v>
      </c>
      <c r="X62">
        <v>13</v>
      </c>
      <c r="Y62">
        <v>12</v>
      </c>
      <c r="Z62">
        <v>10</v>
      </c>
      <c r="AA62">
        <v>70</v>
      </c>
      <c r="AB62">
        <v>64</v>
      </c>
      <c r="AC62">
        <v>48</v>
      </c>
      <c r="AD62">
        <v>56</v>
      </c>
      <c r="AE62">
        <v>46</v>
      </c>
      <c r="AF62">
        <v>47</v>
      </c>
      <c r="AG62">
        <v>48</v>
      </c>
      <c r="AH62">
        <v>31</v>
      </c>
      <c r="AI62">
        <v>25</v>
      </c>
      <c r="AJ62">
        <v>18</v>
      </c>
      <c r="AK62">
        <v>22</v>
      </c>
      <c r="AL62">
        <v>13</v>
      </c>
      <c r="AM62">
        <v>12</v>
      </c>
      <c r="AN62">
        <f t="shared" si="6"/>
        <v>802</v>
      </c>
      <c r="AO62">
        <v>7</v>
      </c>
      <c r="AP62">
        <v>5</v>
      </c>
      <c r="AQ62">
        <v>14</v>
      </c>
      <c r="AR62">
        <v>12</v>
      </c>
      <c r="AS62">
        <v>16</v>
      </c>
      <c r="AT62">
        <v>12</v>
      </c>
      <c r="AU62">
        <v>18</v>
      </c>
      <c r="AV62">
        <v>17</v>
      </c>
      <c r="AW62">
        <v>16</v>
      </c>
      <c r="AX62">
        <v>15</v>
      </c>
      <c r="AY62">
        <v>17</v>
      </c>
      <c r="AZ62">
        <v>17</v>
      </c>
      <c r="BA62">
        <v>18</v>
      </c>
      <c r="BB62">
        <v>14</v>
      </c>
      <c r="BC62">
        <v>16</v>
      </c>
      <c r="BD62">
        <v>14</v>
      </c>
      <c r="BE62">
        <v>15</v>
      </c>
      <c r="BF62">
        <v>14</v>
      </c>
      <c r="BG62">
        <v>13</v>
      </c>
      <c r="BH62">
        <v>13</v>
      </c>
      <c r="BI62">
        <v>55</v>
      </c>
      <c r="BJ62">
        <v>62</v>
      </c>
      <c r="BK62">
        <v>41</v>
      </c>
      <c r="BL62">
        <v>55</v>
      </c>
      <c r="BM62">
        <v>45</v>
      </c>
      <c r="BN62">
        <v>48</v>
      </c>
      <c r="BO62">
        <v>49</v>
      </c>
      <c r="BP62">
        <v>40</v>
      </c>
      <c r="BQ62">
        <v>34</v>
      </c>
      <c r="BR62">
        <v>27</v>
      </c>
      <c r="BS62">
        <v>26</v>
      </c>
      <c r="BT62">
        <v>21</v>
      </c>
      <c r="BU62">
        <v>16</v>
      </c>
      <c r="BV62" s="38"/>
      <c r="BW62" s="5">
        <f t="shared" si="7"/>
        <v>195</v>
      </c>
      <c r="BX62" s="5">
        <f t="shared" si="8"/>
        <v>86</v>
      </c>
      <c r="BY62" s="5">
        <f t="shared" si="9"/>
        <v>156</v>
      </c>
      <c r="BZ62" s="5">
        <f t="shared" si="10"/>
        <v>276</v>
      </c>
      <c r="CA62" s="5">
        <f t="shared" si="11"/>
        <v>90</v>
      </c>
      <c r="CB62" s="38">
        <f t="shared" ref="CB62:CB125" si="19">SUM(AO62:AZ62)</f>
        <v>166</v>
      </c>
      <c r="CC62" s="38">
        <f t="shared" ref="CC62:CC125" si="20">SUM(BA62:BF62)</f>
        <v>91</v>
      </c>
      <c r="CD62" s="38">
        <f t="shared" ref="CD62:CD125" si="21">SUM(BG62:BJ62)</f>
        <v>143</v>
      </c>
      <c r="CE62" s="38">
        <f t="shared" ref="CE62:CE125" si="22">SUM(BK62:BP62)</f>
        <v>278</v>
      </c>
      <c r="CF62" s="38">
        <f t="shared" ref="CF62:CF125" si="23">SUM(BQ62:BU62)</f>
        <v>124</v>
      </c>
    </row>
    <row r="63" spans="1:84" x14ac:dyDescent="0.25">
      <c r="A63" s="71" t="s">
        <v>150</v>
      </c>
      <c r="B63" s="2" t="s">
        <v>49</v>
      </c>
      <c r="C63" s="2" t="s">
        <v>141</v>
      </c>
      <c r="D63" s="2" t="s">
        <v>151</v>
      </c>
      <c r="E63">
        <f t="shared" si="17"/>
        <v>1631</v>
      </c>
      <c r="F63">
        <f t="shared" si="18"/>
        <v>816</v>
      </c>
      <c r="G63">
        <v>10</v>
      </c>
      <c r="H63">
        <v>10</v>
      </c>
      <c r="I63">
        <v>12</v>
      </c>
      <c r="J63">
        <v>12</v>
      </c>
      <c r="K63">
        <v>19</v>
      </c>
      <c r="L63">
        <v>20</v>
      </c>
      <c r="M63">
        <v>16</v>
      </c>
      <c r="N63">
        <v>17</v>
      </c>
      <c r="O63">
        <v>17</v>
      </c>
      <c r="P63">
        <v>13</v>
      </c>
      <c r="Q63">
        <v>17</v>
      </c>
      <c r="R63">
        <v>14</v>
      </c>
      <c r="S63">
        <v>15</v>
      </c>
      <c r="T63">
        <v>16</v>
      </c>
      <c r="U63">
        <v>16</v>
      </c>
      <c r="V63">
        <v>16</v>
      </c>
      <c r="W63">
        <v>17</v>
      </c>
      <c r="X63">
        <v>15</v>
      </c>
      <c r="Y63">
        <v>16</v>
      </c>
      <c r="Z63">
        <v>14</v>
      </c>
      <c r="AA63">
        <v>66</v>
      </c>
      <c r="AB63">
        <v>61</v>
      </c>
      <c r="AC63">
        <v>51</v>
      </c>
      <c r="AD63">
        <v>55</v>
      </c>
      <c r="AE63">
        <v>57</v>
      </c>
      <c r="AF63">
        <v>38</v>
      </c>
      <c r="AG63">
        <v>40</v>
      </c>
      <c r="AH63">
        <v>40</v>
      </c>
      <c r="AI63">
        <v>34</v>
      </c>
      <c r="AJ63">
        <v>17</v>
      </c>
      <c r="AK63">
        <v>22</v>
      </c>
      <c r="AL63">
        <v>18</v>
      </c>
      <c r="AM63">
        <v>15</v>
      </c>
      <c r="AN63">
        <f t="shared" ref="AN63:AN126" si="24">SUM(AO63:BU63)</f>
        <v>815</v>
      </c>
      <c r="AO63" s="87">
        <v>15</v>
      </c>
      <c r="AP63" s="87">
        <v>15</v>
      </c>
      <c r="AQ63" s="87">
        <v>13</v>
      </c>
      <c r="AR63" s="87">
        <v>14</v>
      </c>
      <c r="AS63" s="87">
        <v>6</v>
      </c>
      <c r="AT63" s="87">
        <v>14</v>
      </c>
      <c r="AU63">
        <v>17</v>
      </c>
      <c r="AV63">
        <v>15</v>
      </c>
      <c r="AW63">
        <v>14</v>
      </c>
      <c r="AX63">
        <v>15</v>
      </c>
      <c r="AY63">
        <v>14</v>
      </c>
      <c r="AZ63">
        <v>17</v>
      </c>
      <c r="BA63">
        <v>13</v>
      </c>
      <c r="BB63">
        <v>15</v>
      </c>
      <c r="BC63">
        <v>17</v>
      </c>
      <c r="BD63">
        <v>15</v>
      </c>
      <c r="BE63">
        <v>14</v>
      </c>
      <c r="BF63">
        <v>15</v>
      </c>
      <c r="BG63">
        <v>15</v>
      </c>
      <c r="BH63">
        <v>12</v>
      </c>
      <c r="BI63">
        <v>68</v>
      </c>
      <c r="BJ63">
        <v>52</v>
      </c>
      <c r="BK63">
        <v>53</v>
      </c>
      <c r="BL63">
        <v>46</v>
      </c>
      <c r="BM63">
        <v>48</v>
      </c>
      <c r="BN63">
        <v>42</v>
      </c>
      <c r="BO63">
        <v>51</v>
      </c>
      <c r="BP63">
        <v>34</v>
      </c>
      <c r="BQ63">
        <v>40</v>
      </c>
      <c r="BR63">
        <v>21</v>
      </c>
      <c r="BS63">
        <v>27</v>
      </c>
      <c r="BT63">
        <v>23</v>
      </c>
      <c r="BU63">
        <v>25</v>
      </c>
      <c r="BV63" s="38"/>
      <c r="BW63" s="5">
        <f t="shared" ref="BW63:BW126" si="25">SUM(G63:R63)</f>
        <v>177</v>
      </c>
      <c r="BX63" s="5">
        <f t="shared" ref="BX63:BX126" si="26">SUM(S63:X63)</f>
        <v>95</v>
      </c>
      <c r="BY63" s="5">
        <f t="shared" ref="BY63:BY126" si="27">SUM(Y63:AB63)</f>
        <v>157</v>
      </c>
      <c r="BZ63" s="5">
        <f t="shared" ref="BZ63:BZ126" si="28">SUM(AC63:AH63)</f>
        <v>281</v>
      </c>
      <c r="CA63" s="5">
        <f t="shared" ref="CA63:CA126" si="29">SUM(AI63:AM63)</f>
        <v>106</v>
      </c>
      <c r="CB63" s="38">
        <f t="shared" si="19"/>
        <v>169</v>
      </c>
      <c r="CC63" s="38">
        <f t="shared" si="20"/>
        <v>89</v>
      </c>
      <c r="CD63" s="38">
        <f t="shared" si="21"/>
        <v>147</v>
      </c>
      <c r="CE63" s="38">
        <f t="shared" si="22"/>
        <v>274</v>
      </c>
      <c r="CF63" s="38">
        <f t="shared" si="23"/>
        <v>136</v>
      </c>
    </row>
    <row r="64" spans="1:84" x14ac:dyDescent="0.25">
      <c r="A64" s="71" t="s">
        <v>152</v>
      </c>
      <c r="B64" s="2" t="s">
        <v>49</v>
      </c>
      <c r="C64" s="2" t="s">
        <v>141</v>
      </c>
      <c r="D64" s="2" t="s">
        <v>153</v>
      </c>
      <c r="E64">
        <f t="shared" si="17"/>
        <v>2603</v>
      </c>
      <c r="F64">
        <f t="shared" si="18"/>
        <v>1249</v>
      </c>
      <c r="G64">
        <v>23</v>
      </c>
      <c r="H64">
        <v>17</v>
      </c>
      <c r="I64">
        <v>27</v>
      </c>
      <c r="J64">
        <v>18</v>
      </c>
      <c r="K64">
        <v>24</v>
      </c>
      <c r="L64">
        <v>25</v>
      </c>
      <c r="M64">
        <v>19</v>
      </c>
      <c r="N64">
        <v>19</v>
      </c>
      <c r="O64">
        <v>19</v>
      </c>
      <c r="P64">
        <v>22</v>
      </c>
      <c r="Q64">
        <v>22</v>
      </c>
      <c r="R64">
        <v>27</v>
      </c>
      <c r="S64">
        <v>24</v>
      </c>
      <c r="T64">
        <v>28</v>
      </c>
      <c r="U64">
        <v>22</v>
      </c>
      <c r="V64">
        <v>24</v>
      </c>
      <c r="W64">
        <v>22</v>
      </c>
      <c r="X64">
        <v>20</v>
      </c>
      <c r="Y64">
        <v>19</v>
      </c>
      <c r="Z64">
        <v>18</v>
      </c>
      <c r="AA64">
        <v>82</v>
      </c>
      <c r="AB64">
        <v>83</v>
      </c>
      <c r="AC64">
        <v>80</v>
      </c>
      <c r="AD64">
        <v>73</v>
      </c>
      <c r="AE64">
        <v>83</v>
      </c>
      <c r="AF64">
        <v>74</v>
      </c>
      <c r="AG64">
        <v>65</v>
      </c>
      <c r="AH64">
        <v>60</v>
      </c>
      <c r="AI64">
        <v>48</v>
      </c>
      <c r="AJ64">
        <v>43</v>
      </c>
      <c r="AK64">
        <v>37</v>
      </c>
      <c r="AL64">
        <v>36</v>
      </c>
      <c r="AM64">
        <v>46</v>
      </c>
      <c r="AN64">
        <f t="shared" si="24"/>
        <v>1354</v>
      </c>
      <c r="AO64" s="87">
        <v>19</v>
      </c>
      <c r="AP64" s="87">
        <v>20</v>
      </c>
      <c r="AQ64" s="87">
        <v>22</v>
      </c>
      <c r="AR64" s="87">
        <v>29</v>
      </c>
      <c r="AS64" s="87">
        <v>25</v>
      </c>
      <c r="AT64" s="87">
        <v>22</v>
      </c>
      <c r="AU64">
        <v>18</v>
      </c>
      <c r="AV64">
        <v>18</v>
      </c>
      <c r="AW64">
        <v>21</v>
      </c>
      <c r="AX64">
        <v>21</v>
      </c>
      <c r="AY64">
        <v>25</v>
      </c>
      <c r="AZ64">
        <v>23</v>
      </c>
      <c r="BA64">
        <v>27</v>
      </c>
      <c r="BB64">
        <v>23</v>
      </c>
      <c r="BC64">
        <v>22</v>
      </c>
      <c r="BD64">
        <v>19</v>
      </c>
      <c r="BE64">
        <v>23</v>
      </c>
      <c r="BF64">
        <v>21</v>
      </c>
      <c r="BG64">
        <v>23</v>
      </c>
      <c r="BH64">
        <v>18</v>
      </c>
      <c r="BI64">
        <v>94</v>
      </c>
      <c r="BJ64">
        <v>98</v>
      </c>
      <c r="BK64">
        <v>91</v>
      </c>
      <c r="BL64">
        <v>89</v>
      </c>
      <c r="BM64">
        <v>92</v>
      </c>
      <c r="BN64">
        <v>65</v>
      </c>
      <c r="BO64">
        <v>59</v>
      </c>
      <c r="BP64">
        <v>60</v>
      </c>
      <c r="BQ64">
        <v>49</v>
      </c>
      <c r="BR64">
        <v>56</v>
      </c>
      <c r="BS64">
        <v>54</v>
      </c>
      <c r="BT64">
        <v>44</v>
      </c>
      <c r="BU64">
        <v>64</v>
      </c>
      <c r="BV64" s="38"/>
      <c r="BW64" s="5">
        <f t="shared" si="25"/>
        <v>262</v>
      </c>
      <c r="BX64" s="5">
        <f t="shared" si="26"/>
        <v>140</v>
      </c>
      <c r="BY64" s="5">
        <f t="shared" si="27"/>
        <v>202</v>
      </c>
      <c r="BZ64" s="5">
        <f t="shared" si="28"/>
        <v>435</v>
      </c>
      <c r="CA64" s="5">
        <f t="shared" si="29"/>
        <v>210</v>
      </c>
      <c r="CB64" s="38">
        <f t="shared" si="19"/>
        <v>263</v>
      </c>
      <c r="CC64" s="38">
        <f t="shared" si="20"/>
        <v>135</v>
      </c>
      <c r="CD64" s="38">
        <f t="shared" si="21"/>
        <v>233</v>
      </c>
      <c r="CE64" s="38">
        <f t="shared" si="22"/>
        <v>456</v>
      </c>
      <c r="CF64" s="38">
        <f t="shared" si="23"/>
        <v>267</v>
      </c>
    </row>
    <row r="65" spans="1:84" x14ac:dyDescent="0.25">
      <c r="A65" s="71" t="s">
        <v>154</v>
      </c>
      <c r="B65" s="2" t="s">
        <v>49</v>
      </c>
      <c r="C65" s="2" t="s">
        <v>141</v>
      </c>
      <c r="D65" s="2" t="s">
        <v>155</v>
      </c>
      <c r="E65">
        <f t="shared" si="17"/>
        <v>1834</v>
      </c>
      <c r="F65">
        <f t="shared" si="18"/>
        <v>911</v>
      </c>
      <c r="G65">
        <v>11</v>
      </c>
      <c r="H65">
        <v>11</v>
      </c>
      <c r="I65">
        <v>10</v>
      </c>
      <c r="J65">
        <v>15</v>
      </c>
      <c r="K65">
        <v>10</v>
      </c>
      <c r="L65">
        <v>14</v>
      </c>
      <c r="M65">
        <v>13</v>
      </c>
      <c r="N65">
        <v>14</v>
      </c>
      <c r="O65">
        <v>15</v>
      </c>
      <c r="P65">
        <v>17</v>
      </c>
      <c r="Q65">
        <v>18</v>
      </c>
      <c r="R65">
        <v>16</v>
      </c>
      <c r="S65">
        <v>19</v>
      </c>
      <c r="T65">
        <v>17</v>
      </c>
      <c r="U65">
        <v>18</v>
      </c>
      <c r="V65">
        <v>17</v>
      </c>
      <c r="W65">
        <v>17</v>
      </c>
      <c r="X65">
        <v>16</v>
      </c>
      <c r="Y65">
        <v>15</v>
      </c>
      <c r="Z65">
        <v>17</v>
      </c>
      <c r="AA65">
        <v>60</v>
      </c>
      <c r="AB65">
        <v>55</v>
      </c>
      <c r="AC65">
        <v>57</v>
      </c>
      <c r="AD65">
        <v>66</v>
      </c>
      <c r="AE65">
        <v>55</v>
      </c>
      <c r="AF65">
        <v>47</v>
      </c>
      <c r="AG65">
        <v>52</v>
      </c>
      <c r="AH65">
        <v>46</v>
      </c>
      <c r="AI65">
        <v>42</v>
      </c>
      <c r="AJ65">
        <v>37</v>
      </c>
      <c r="AK65">
        <v>36</v>
      </c>
      <c r="AL65">
        <v>24</v>
      </c>
      <c r="AM65">
        <v>34</v>
      </c>
      <c r="AN65">
        <f t="shared" si="24"/>
        <v>923</v>
      </c>
      <c r="AO65" s="87">
        <v>18</v>
      </c>
      <c r="AP65" s="87">
        <v>15</v>
      </c>
      <c r="AQ65" s="87">
        <v>14</v>
      </c>
      <c r="AR65" s="87">
        <v>14</v>
      </c>
      <c r="AS65" s="87">
        <v>9</v>
      </c>
      <c r="AT65" s="87">
        <v>10</v>
      </c>
      <c r="AU65">
        <v>17</v>
      </c>
      <c r="AV65">
        <v>17</v>
      </c>
      <c r="AW65">
        <v>16</v>
      </c>
      <c r="AX65">
        <v>12</v>
      </c>
      <c r="AY65">
        <v>15</v>
      </c>
      <c r="AZ65">
        <v>17</v>
      </c>
      <c r="BA65">
        <v>15</v>
      </c>
      <c r="BB65">
        <v>17</v>
      </c>
      <c r="BC65">
        <v>16</v>
      </c>
      <c r="BD65">
        <v>14</v>
      </c>
      <c r="BE65">
        <v>14</v>
      </c>
      <c r="BF65">
        <v>16</v>
      </c>
      <c r="BG65">
        <v>15</v>
      </c>
      <c r="BH65">
        <v>12</v>
      </c>
      <c r="BI65">
        <v>53</v>
      </c>
      <c r="BJ65">
        <v>56</v>
      </c>
      <c r="BK65">
        <v>65</v>
      </c>
      <c r="BL65">
        <v>75</v>
      </c>
      <c r="BM65">
        <v>42</v>
      </c>
      <c r="BN65">
        <v>52</v>
      </c>
      <c r="BO65">
        <v>43</v>
      </c>
      <c r="BP65">
        <v>49</v>
      </c>
      <c r="BQ65">
        <v>46</v>
      </c>
      <c r="BR65">
        <v>41</v>
      </c>
      <c r="BS65">
        <v>39</v>
      </c>
      <c r="BT65">
        <v>27</v>
      </c>
      <c r="BU65">
        <v>42</v>
      </c>
      <c r="BV65" s="38"/>
      <c r="BW65" s="5">
        <f t="shared" si="25"/>
        <v>164</v>
      </c>
      <c r="BX65" s="5">
        <f t="shared" si="26"/>
        <v>104</v>
      </c>
      <c r="BY65" s="5">
        <f t="shared" si="27"/>
        <v>147</v>
      </c>
      <c r="BZ65" s="5">
        <f t="shared" si="28"/>
        <v>323</v>
      </c>
      <c r="CA65" s="5">
        <f t="shared" si="29"/>
        <v>173</v>
      </c>
      <c r="CB65" s="38">
        <f t="shared" si="19"/>
        <v>174</v>
      </c>
      <c r="CC65" s="38">
        <f t="shared" si="20"/>
        <v>92</v>
      </c>
      <c r="CD65" s="38">
        <f t="shared" si="21"/>
        <v>136</v>
      </c>
      <c r="CE65" s="38">
        <f t="shared" si="22"/>
        <v>326</v>
      </c>
      <c r="CF65" s="38">
        <f t="shared" si="23"/>
        <v>195</v>
      </c>
    </row>
    <row r="66" spans="1:84" x14ac:dyDescent="0.25">
      <c r="A66" s="71" t="s">
        <v>156</v>
      </c>
      <c r="B66" s="2" t="s">
        <v>49</v>
      </c>
      <c r="C66" s="2" t="s">
        <v>141</v>
      </c>
      <c r="D66" s="2" t="s">
        <v>157</v>
      </c>
      <c r="E66">
        <f t="shared" si="17"/>
        <v>902</v>
      </c>
      <c r="F66">
        <f t="shared" si="18"/>
        <v>435</v>
      </c>
      <c r="G66">
        <v>11</v>
      </c>
      <c r="H66">
        <v>4</v>
      </c>
      <c r="I66">
        <v>5</v>
      </c>
      <c r="J66">
        <v>6</v>
      </c>
      <c r="K66">
        <v>5</v>
      </c>
      <c r="L66">
        <v>5</v>
      </c>
      <c r="M66">
        <v>6</v>
      </c>
      <c r="N66">
        <v>6</v>
      </c>
      <c r="O66">
        <v>7</v>
      </c>
      <c r="P66">
        <v>5</v>
      </c>
      <c r="Q66">
        <v>7</v>
      </c>
      <c r="R66">
        <v>8</v>
      </c>
      <c r="S66">
        <v>8</v>
      </c>
      <c r="T66">
        <v>7</v>
      </c>
      <c r="U66">
        <v>8</v>
      </c>
      <c r="V66">
        <v>7</v>
      </c>
      <c r="W66">
        <v>6</v>
      </c>
      <c r="X66">
        <v>5</v>
      </c>
      <c r="Y66">
        <v>5</v>
      </c>
      <c r="Z66">
        <v>5</v>
      </c>
      <c r="AA66">
        <v>26</v>
      </c>
      <c r="AB66">
        <v>30</v>
      </c>
      <c r="AC66">
        <v>25</v>
      </c>
      <c r="AD66">
        <v>31</v>
      </c>
      <c r="AE66">
        <v>33</v>
      </c>
      <c r="AF66">
        <v>26</v>
      </c>
      <c r="AG66">
        <v>19</v>
      </c>
      <c r="AH66">
        <v>22</v>
      </c>
      <c r="AI66">
        <v>18</v>
      </c>
      <c r="AJ66">
        <v>20</v>
      </c>
      <c r="AK66">
        <v>22</v>
      </c>
      <c r="AL66">
        <v>18</v>
      </c>
      <c r="AM66">
        <v>19</v>
      </c>
      <c r="AN66">
        <f t="shared" si="24"/>
        <v>467</v>
      </c>
      <c r="AO66" s="87">
        <v>5</v>
      </c>
      <c r="AP66" s="87">
        <v>5</v>
      </c>
      <c r="AQ66" s="87">
        <v>9</v>
      </c>
      <c r="AR66" s="87">
        <v>6</v>
      </c>
      <c r="AS66" s="87">
        <v>5</v>
      </c>
      <c r="AT66" s="87">
        <v>9</v>
      </c>
      <c r="AU66">
        <v>5</v>
      </c>
      <c r="AV66">
        <v>6</v>
      </c>
      <c r="AW66">
        <v>6</v>
      </c>
      <c r="AX66">
        <v>4</v>
      </c>
      <c r="AY66">
        <v>6</v>
      </c>
      <c r="AZ66">
        <v>9</v>
      </c>
      <c r="BA66">
        <v>10</v>
      </c>
      <c r="BB66">
        <v>8</v>
      </c>
      <c r="BC66">
        <v>7</v>
      </c>
      <c r="BD66">
        <v>6</v>
      </c>
      <c r="BE66">
        <v>6</v>
      </c>
      <c r="BF66">
        <v>6</v>
      </c>
      <c r="BG66">
        <v>5</v>
      </c>
      <c r="BH66">
        <v>6</v>
      </c>
      <c r="BI66">
        <v>22</v>
      </c>
      <c r="BJ66">
        <v>26</v>
      </c>
      <c r="BK66">
        <v>27</v>
      </c>
      <c r="BL66">
        <v>28</v>
      </c>
      <c r="BM66">
        <v>32</v>
      </c>
      <c r="BN66">
        <v>28</v>
      </c>
      <c r="BO66">
        <v>24</v>
      </c>
      <c r="BP66">
        <v>25</v>
      </c>
      <c r="BQ66">
        <v>26</v>
      </c>
      <c r="BR66">
        <v>19</v>
      </c>
      <c r="BS66">
        <v>30</v>
      </c>
      <c r="BT66">
        <v>23</v>
      </c>
      <c r="BU66">
        <v>28</v>
      </c>
      <c r="BV66" s="38"/>
      <c r="BW66" s="5">
        <f t="shared" si="25"/>
        <v>75</v>
      </c>
      <c r="BX66" s="5">
        <f t="shared" si="26"/>
        <v>41</v>
      </c>
      <c r="BY66" s="5">
        <f t="shared" si="27"/>
        <v>66</v>
      </c>
      <c r="BZ66" s="5">
        <f t="shared" si="28"/>
        <v>156</v>
      </c>
      <c r="CA66" s="5">
        <f t="shared" si="29"/>
        <v>97</v>
      </c>
      <c r="CB66" s="38">
        <f t="shared" si="19"/>
        <v>75</v>
      </c>
      <c r="CC66" s="38">
        <f t="shared" si="20"/>
        <v>43</v>
      </c>
      <c r="CD66" s="38">
        <f t="shared" si="21"/>
        <v>59</v>
      </c>
      <c r="CE66" s="38">
        <f t="shared" si="22"/>
        <v>164</v>
      </c>
      <c r="CF66" s="38">
        <f t="shared" si="23"/>
        <v>126</v>
      </c>
    </row>
    <row r="67" spans="1:84" x14ac:dyDescent="0.25">
      <c r="A67" s="71" t="s">
        <v>158</v>
      </c>
      <c r="B67" s="2" t="s">
        <v>49</v>
      </c>
      <c r="C67" s="2" t="s">
        <v>141</v>
      </c>
      <c r="D67" s="2" t="s">
        <v>159</v>
      </c>
      <c r="E67">
        <f t="shared" si="17"/>
        <v>1749</v>
      </c>
      <c r="F67">
        <f t="shared" si="18"/>
        <v>859</v>
      </c>
      <c r="G67">
        <v>13</v>
      </c>
      <c r="H67">
        <v>13</v>
      </c>
      <c r="I67">
        <v>23</v>
      </c>
      <c r="J67">
        <v>17</v>
      </c>
      <c r="K67">
        <v>17</v>
      </c>
      <c r="L67">
        <v>18</v>
      </c>
      <c r="M67">
        <v>11</v>
      </c>
      <c r="N67">
        <v>14</v>
      </c>
      <c r="O67">
        <v>12</v>
      </c>
      <c r="P67">
        <v>16</v>
      </c>
      <c r="Q67">
        <v>14</v>
      </c>
      <c r="R67">
        <v>15</v>
      </c>
      <c r="S67">
        <v>16</v>
      </c>
      <c r="T67">
        <v>15</v>
      </c>
      <c r="U67">
        <v>20</v>
      </c>
      <c r="V67">
        <v>14</v>
      </c>
      <c r="W67">
        <v>16</v>
      </c>
      <c r="X67">
        <v>16</v>
      </c>
      <c r="Y67">
        <v>14</v>
      </c>
      <c r="Z67">
        <v>15</v>
      </c>
      <c r="AA67">
        <v>56</v>
      </c>
      <c r="AB67">
        <v>73</v>
      </c>
      <c r="AC67">
        <v>70</v>
      </c>
      <c r="AD67">
        <v>68</v>
      </c>
      <c r="AE67">
        <v>53</v>
      </c>
      <c r="AF67">
        <v>40</v>
      </c>
      <c r="AG67">
        <v>33</v>
      </c>
      <c r="AH67">
        <v>38</v>
      </c>
      <c r="AI67">
        <v>32</v>
      </c>
      <c r="AJ67">
        <v>26</v>
      </c>
      <c r="AK67">
        <v>26</v>
      </c>
      <c r="AL67">
        <v>17</v>
      </c>
      <c r="AM67">
        <v>18</v>
      </c>
      <c r="AN67">
        <f t="shared" si="24"/>
        <v>890</v>
      </c>
      <c r="AO67" s="87">
        <v>10</v>
      </c>
      <c r="AP67" s="87">
        <v>16</v>
      </c>
      <c r="AQ67" s="87">
        <v>18</v>
      </c>
      <c r="AR67" s="87">
        <v>16</v>
      </c>
      <c r="AS67" s="87">
        <v>22</v>
      </c>
      <c r="AT67" s="87">
        <v>20</v>
      </c>
      <c r="AU67">
        <v>13</v>
      </c>
      <c r="AV67">
        <v>11</v>
      </c>
      <c r="AW67">
        <v>12</v>
      </c>
      <c r="AX67">
        <v>14</v>
      </c>
      <c r="AY67">
        <v>13</v>
      </c>
      <c r="AZ67">
        <v>16</v>
      </c>
      <c r="BA67">
        <v>16</v>
      </c>
      <c r="BB67">
        <v>15</v>
      </c>
      <c r="BC67">
        <v>17</v>
      </c>
      <c r="BD67">
        <v>14</v>
      </c>
      <c r="BE67">
        <v>14</v>
      </c>
      <c r="BF67">
        <v>13</v>
      </c>
      <c r="BG67">
        <v>14</v>
      </c>
      <c r="BH67">
        <v>10</v>
      </c>
      <c r="BI67">
        <v>66</v>
      </c>
      <c r="BJ67">
        <v>63</v>
      </c>
      <c r="BK67">
        <v>72</v>
      </c>
      <c r="BL67">
        <v>70</v>
      </c>
      <c r="BM67">
        <v>50</v>
      </c>
      <c r="BN67">
        <v>44</v>
      </c>
      <c r="BO67">
        <v>43</v>
      </c>
      <c r="BP67">
        <v>44</v>
      </c>
      <c r="BQ67">
        <v>32</v>
      </c>
      <c r="BR67">
        <v>37</v>
      </c>
      <c r="BS67">
        <v>25</v>
      </c>
      <c r="BT67">
        <v>21</v>
      </c>
      <c r="BU67">
        <v>29</v>
      </c>
      <c r="BV67" s="38"/>
      <c r="BW67" s="5">
        <f t="shared" si="25"/>
        <v>183</v>
      </c>
      <c r="BX67" s="5">
        <f t="shared" si="26"/>
        <v>97</v>
      </c>
      <c r="BY67" s="5">
        <f t="shared" si="27"/>
        <v>158</v>
      </c>
      <c r="BZ67" s="5">
        <f t="shared" si="28"/>
        <v>302</v>
      </c>
      <c r="CA67" s="5">
        <f t="shared" si="29"/>
        <v>119</v>
      </c>
      <c r="CB67" s="38">
        <f t="shared" si="19"/>
        <v>181</v>
      </c>
      <c r="CC67" s="38">
        <f t="shared" si="20"/>
        <v>89</v>
      </c>
      <c r="CD67" s="38">
        <f t="shared" si="21"/>
        <v>153</v>
      </c>
      <c r="CE67" s="38">
        <f t="shared" si="22"/>
        <v>323</v>
      </c>
      <c r="CF67" s="38">
        <f t="shared" si="23"/>
        <v>144</v>
      </c>
    </row>
    <row r="68" spans="1:84" x14ac:dyDescent="0.25">
      <c r="A68" s="71" t="s">
        <v>160</v>
      </c>
      <c r="B68" s="2" t="s">
        <v>49</v>
      </c>
      <c r="C68" s="2" t="s">
        <v>141</v>
      </c>
      <c r="D68" s="2" t="s">
        <v>161</v>
      </c>
      <c r="E68">
        <f t="shared" si="17"/>
        <v>687</v>
      </c>
      <c r="F68">
        <f t="shared" si="18"/>
        <v>339</v>
      </c>
      <c r="G68">
        <v>3</v>
      </c>
      <c r="H68">
        <v>0</v>
      </c>
      <c r="I68">
        <v>2</v>
      </c>
      <c r="J68">
        <v>1</v>
      </c>
      <c r="K68">
        <v>5</v>
      </c>
      <c r="L68">
        <v>4</v>
      </c>
      <c r="M68">
        <v>7</v>
      </c>
      <c r="N68">
        <v>6</v>
      </c>
      <c r="O68">
        <v>7</v>
      </c>
      <c r="P68">
        <v>10</v>
      </c>
      <c r="Q68">
        <v>9</v>
      </c>
      <c r="R68">
        <v>9</v>
      </c>
      <c r="S68">
        <v>9</v>
      </c>
      <c r="T68">
        <v>9</v>
      </c>
      <c r="U68">
        <v>6</v>
      </c>
      <c r="V68">
        <v>6</v>
      </c>
      <c r="W68">
        <v>6</v>
      </c>
      <c r="X68">
        <v>4</v>
      </c>
      <c r="Y68">
        <v>5</v>
      </c>
      <c r="Z68">
        <v>5</v>
      </c>
      <c r="AA68">
        <v>22</v>
      </c>
      <c r="AB68">
        <v>18</v>
      </c>
      <c r="AC68">
        <v>19</v>
      </c>
      <c r="AD68">
        <v>23</v>
      </c>
      <c r="AE68">
        <v>11</v>
      </c>
      <c r="AF68">
        <v>15</v>
      </c>
      <c r="AG68">
        <v>21</v>
      </c>
      <c r="AH68">
        <v>23</v>
      </c>
      <c r="AI68">
        <v>20</v>
      </c>
      <c r="AJ68">
        <v>16</v>
      </c>
      <c r="AK68">
        <v>18</v>
      </c>
      <c r="AL68">
        <v>12</v>
      </c>
      <c r="AM68">
        <v>8</v>
      </c>
      <c r="AN68">
        <f t="shared" si="24"/>
        <v>348</v>
      </c>
      <c r="AO68" s="87">
        <v>1</v>
      </c>
      <c r="AP68" s="87">
        <v>1</v>
      </c>
      <c r="AQ68" s="87">
        <v>6</v>
      </c>
      <c r="AR68" s="87">
        <v>4</v>
      </c>
      <c r="AS68" s="87">
        <v>4</v>
      </c>
      <c r="AT68" s="87">
        <v>7</v>
      </c>
      <c r="AU68">
        <v>7</v>
      </c>
      <c r="AV68">
        <v>8</v>
      </c>
      <c r="AW68">
        <v>7</v>
      </c>
      <c r="AX68">
        <v>8</v>
      </c>
      <c r="AY68">
        <v>8</v>
      </c>
      <c r="AZ68">
        <v>9</v>
      </c>
      <c r="BA68">
        <v>9</v>
      </c>
      <c r="BB68">
        <v>8</v>
      </c>
      <c r="BC68">
        <v>5</v>
      </c>
      <c r="BD68">
        <v>6</v>
      </c>
      <c r="BE68">
        <v>5</v>
      </c>
      <c r="BF68">
        <v>4</v>
      </c>
      <c r="BG68">
        <v>4</v>
      </c>
      <c r="BH68">
        <v>6</v>
      </c>
      <c r="BI68">
        <v>17</v>
      </c>
      <c r="BJ68">
        <v>21</v>
      </c>
      <c r="BK68">
        <v>17</v>
      </c>
      <c r="BL68">
        <v>17</v>
      </c>
      <c r="BM68">
        <v>12</v>
      </c>
      <c r="BN68">
        <v>16</v>
      </c>
      <c r="BO68">
        <v>21</v>
      </c>
      <c r="BP68">
        <v>21</v>
      </c>
      <c r="BQ68">
        <v>20</v>
      </c>
      <c r="BR68">
        <v>25</v>
      </c>
      <c r="BS68">
        <v>17</v>
      </c>
      <c r="BT68">
        <v>12</v>
      </c>
      <c r="BU68">
        <v>15</v>
      </c>
      <c r="BV68" s="38"/>
      <c r="BW68" s="5">
        <f t="shared" si="25"/>
        <v>63</v>
      </c>
      <c r="BX68" s="5">
        <f t="shared" si="26"/>
        <v>40</v>
      </c>
      <c r="BY68" s="5">
        <f t="shared" si="27"/>
        <v>50</v>
      </c>
      <c r="BZ68" s="5">
        <f t="shared" si="28"/>
        <v>112</v>
      </c>
      <c r="CA68" s="5">
        <f t="shared" si="29"/>
        <v>74</v>
      </c>
      <c r="CB68" s="38">
        <f t="shared" si="19"/>
        <v>70</v>
      </c>
      <c r="CC68" s="38">
        <f t="shared" si="20"/>
        <v>37</v>
      </c>
      <c r="CD68" s="38">
        <f t="shared" si="21"/>
        <v>48</v>
      </c>
      <c r="CE68" s="38">
        <f t="shared" si="22"/>
        <v>104</v>
      </c>
      <c r="CF68" s="38">
        <f t="shared" si="23"/>
        <v>89</v>
      </c>
    </row>
    <row r="69" spans="1:84" x14ac:dyDescent="0.25">
      <c r="A69" s="71" t="s">
        <v>162</v>
      </c>
      <c r="B69" s="2" t="s">
        <v>49</v>
      </c>
      <c r="C69" s="2" t="s">
        <v>141</v>
      </c>
      <c r="D69" s="2" t="s">
        <v>163</v>
      </c>
      <c r="E69">
        <f t="shared" si="17"/>
        <v>720</v>
      </c>
      <c r="F69">
        <f t="shared" si="18"/>
        <v>349</v>
      </c>
      <c r="G69">
        <v>7</v>
      </c>
      <c r="H69">
        <v>5</v>
      </c>
      <c r="I69">
        <v>3</v>
      </c>
      <c r="J69">
        <v>6</v>
      </c>
      <c r="K69">
        <v>4</v>
      </c>
      <c r="L69">
        <v>4</v>
      </c>
      <c r="M69">
        <v>6</v>
      </c>
      <c r="N69">
        <v>6</v>
      </c>
      <c r="O69">
        <v>6</v>
      </c>
      <c r="P69">
        <v>5</v>
      </c>
      <c r="Q69">
        <v>8</v>
      </c>
      <c r="R69">
        <v>7</v>
      </c>
      <c r="S69">
        <v>8</v>
      </c>
      <c r="T69">
        <v>8</v>
      </c>
      <c r="U69">
        <v>5</v>
      </c>
      <c r="V69">
        <v>5</v>
      </c>
      <c r="W69">
        <v>5</v>
      </c>
      <c r="X69">
        <v>5</v>
      </c>
      <c r="Y69">
        <v>4</v>
      </c>
      <c r="Z69">
        <v>6</v>
      </c>
      <c r="AA69">
        <v>20</v>
      </c>
      <c r="AB69">
        <v>22</v>
      </c>
      <c r="AC69">
        <v>24</v>
      </c>
      <c r="AD69">
        <v>22</v>
      </c>
      <c r="AE69">
        <v>19</v>
      </c>
      <c r="AF69">
        <v>16</v>
      </c>
      <c r="AG69">
        <v>22</v>
      </c>
      <c r="AH69">
        <v>20</v>
      </c>
      <c r="AI69">
        <v>14</v>
      </c>
      <c r="AJ69">
        <v>16</v>
      </c>
      <c r="AK69">
        <v>16</v>
      </c>
      <c r="AL69">
        <v>14</v>
      </c>
      <c r="AM69">
        <v>11</v>
      </c>
      <c r="AN69">
        <f t="shared" si="24"/>
        <v>371</v>
      </c>
      <c r="AO69" s="87">
        <v>6</v>
      </c>
      <c r="AP69" s="87">
        <v>6</v>
      </c>
      <c r="AQ69" s="87">
        <v>1</v>
      </c>
      <c r="AR69" s="87">
        <v>7</v>
      </c>
      <c r="AS69" s="87">
        <v>8</v>
      </c>
      <c r="AT69" s="87">
        <v>5</v>
      </c>
      <c r="AU69">
        <v>6</v>
      </c>
      <c r="AV69">
        <v>6</v>
      </c>
      <c r="AW69">
        <v>7</v>
      </c>
      <c r="AX69">
        <v>4</v>
      </c>
      <c r="AY69">
        <v>7</v>
      </c>
      <c r="AZ69">
        <v>8</v>
      </c>
      <c r="BA69">
        <v>8</v>
      </c>
      <c r="BB69">
        <v>7</v>
      </c>
      <c r="BC69">
        <v>6</v>
      </c>
      <c r="BD69">
        <v>7</v>
      </c>
      <c r="BE69">
        <v>6</v>
      </c>
      <c r="BF69">
        <v>5</v>
      </c>
      <c r="BG69">
        <v>4</v>
      </c>
      <c r="BH69">
        <v>6</v>
      </c>
      <c r="BI69">
        <v>22</v>
      </c>
      <c r="BJ69">
        <v>17</v>
      </c>
      <c r="BK69">
        <v>25</v>
      </c>
      <c r="BL69">
        <v>17</v>
      </c>
      <c r="BM69">
        <v>21</v>
      </c>
      <c r="BN69">
        <v>17</v>
      </c>
      <c r="BO69">
        <v>20</v>
      </c>
      <c r="BP69">
        <v>18</v>
      </c>
      <c r="BQ69">
        <v>18</v>
      </c>
      <c r="BR69">
        <v>21</v>
      </c>
      <c r="BS69">
        <v>20</v>
      </c>
      <c r="BT69">
        <v>15</v>
      </c>
      <c r="BU69">
        <v>20</v>
      </c>
      <c r="BV69" s="38"/>
      <c r="BW69" s="5">
        <f t="shared" si="25"/>
        <v>67</v>
      </c>
      <c r="BX69" s="5">
        <f t="shared" si="26"/>
        <v>36</v>
      </c>
      <c r="BY69" s="5">
        <f t="shared" si="27"/>
        <v>52</v>
      </c>
      <c r="BZ69" s="5">
        <f t="shared" si="28"/>
        <v>123</v>
      </c>
      <c r="CA69" s="5">
        <f t="shared" si="29"/>
        <v>71</v>
      </c>
      <c r="CB69" s="38">
        <f t="shared" si="19"/>
        <v>71</v>
      </c>
      <c r="CC69" s="38">
        <f t="shared" si="20"/>
        <v>39</v>
      </c>
      <c r="CD69" s="38">
        <f t="shared" si="21"/>
        <v>49</v>
      </c>
      <c r="CE69" s="38">
        <f t="shared" si="22"/>
        <v>118</v>
      </c>
      <c r="CF69" s="38">
        <f t="shared" si="23"/>
        <v>94</v>
      </c>
    </row>
    <row r="70" spans="1:84" x14ac:dyDescent="0.25">
      <c r="A70" s="71" t="s">
        <v>164</v>
      </c>
      <c r="B70" s="2" t="s">
        <v>49</v>
      </c>
      <c r="C70" s="2" t="s">
        <v>141</v>
      </c>
      <c r="D70" s="2" t="s">
        <v>165</v>
      </c>
      <c r="E70">
        <f t="shared" si="17"/>
        <v>1501</v>
      </c>
      <c r="F70">
        <f t="shared" si="18"/>
        <v>736</v>
      </c>
      <c r="G70">
        <v>12</v>
      </c>
      <c r="H70">
        <v>15</v>
      </c>
      <c r="I70">
        <v>7</v>
      </c>
      <c r="J70">
        <v>12</v>
      </c>
      <c r="K70">
        <v>8</v>
      </c>
      <c r="L70">
        <v>14</v>
      </c>
      <c r="M70">
        <v>11</v>
      </c>
      <c r="N70">
        <v>12</v>
      </c>
      <c r="O70">
        <v>11</v>
      </c>
      <c r="P70">
        <v>12</v>
      </c>
      <c r="Q70">
        <v>14</v>
      </c>
      <c r="R70">
        <v>14</v>
      </c>
      <c r="S70">
        <v>16</v>
      </c>
      <c r="T70">
        <v>15</v>
      </c>
      <c r="U70">
        <v>16</v>
      </c>
      <c r="V70">
        <v>14</v>
      </c>
      <c r="W70">
        <v>11</v>
      </c>
      <c r="X70">
        <v>11</v>
      </c>
      <c r="Y70">
        <v>11</v>
      </c>
      <c r="Z70">
        <v>9</v>
      </c>
      <c r="AA70">
        <v>53</v>
      </c>
      <c r="AB70">
        <v>45</v>
      </c>
      <c r="AC70">
        <v>43</v>
      </c>
      <c r="AD70">
        <v>49</v>
      </c>
      <c r="AE70">
        <v>49</v>
      </c>
      <c r="AF70">
        <v>48</v>
      </c>
      <c r="AG70">
        <v>33</v>
      </c>
      <c r="AH70">
        <v>30</v>
      </c>
      <c r="AI70">
        <v>29</v>
      </c>
      <c r="AJ70">
        <v>25</v>
      </c>
      <c r="AK70">
        <v>32</v>
      </c>
      <c r="AL70">
        <v>22</v>
      </c>
      <c r="AM70">
        <v>33</v>
      </c>
      <c r="AN70">
        <f t="shared" si="24"/>
        <v>765</v>
      </c>
      <c r="AO70" s="87">
        <v>6</v>
      </c>
      <c r="AP70" s="87">
        <v>6</v>
      </c>
      <c r="AQ70" s="87">
        <v>7</v>
      </c>
      <c r="AR70" s="87">
        <v>16</v>
      </c>
      <c r="AS70" s="87">
        <v>7</v>
      </c>
      <c r="AT70" s="87">
        <v>8</v>
      </c>
      <c r="AU70">
        <v>11</v>
      </c>
      <c r="AV70">
        <v>11</v>
      </c>
      <c r="AW70">
        <v>13</v>
      </c>
      <c r="AX70">
        <v>10</v>
      </c>
      <c r="AY70">
        <v>13</v>
      </c>
      <c r="AZ70">
        <v>15</v>
      </c>
      <c r="BA70">
        <v>14</v>
      </c>
      <c r="BB70">
        <v>12</v>
      </c>
      <c r="BC70">
        <v>14</v>
      </c>
      <c r="BD70">
        <v>13</v>
      </c>
      <c r="BE70">
        <v>12</v>
      </c>
      <c r="BF70">
        <v>13</v>
      </c>
      <c r="BG70">
        <v>12</v>
      </c>
      <c r="BH70">
        <v>8</v>
      </c>
      <c r="BI70">
        <v>42</v>
      </c>
      <c r="BJ70">
        <v>50</v>
      </c>
      <c r="BK70">
        <v>43</v>
      </c>
      <c r="BL70">
        <v>55</v>
      </c>
      <c r="BM70">
        <v>45</v>
      </c>
      <c r="BN70">
        <v>51</v>
      </c>
      <c r="BO70">
        <v>40</v>
      </c>
      <c r="BP70">
        <v>33</v>
      </c>
      <c r="BQ70">
        <v>31</v>
      </c>
      <c r="BR70">
        <v>35</v>
      </c>
      <c r="BS70">
        <v>42</v>
      </c>
      <c r="BT70">
        <v>33</v>
      </c>
      <c r="BU70">
        <v>44</v>
      </c>
      <c r="BV70" s="38"/>
      <c r="BW70" s="5">
        <f t="shared" si="25"/>
        <v>142</v>
      </c>
      <c r="BX70" s="5">
        <f t="shared" si="26"/>
        <v>83</v>
      </c>
      <c r="BY70" s="5">
        <f t="shared" si="27"/>
        <v>118</v>
      </c>
      <c r="BZ70" s="5">
        <f t="shared" si="28"/>
        <v>252</v>
      </c>
      <c r="CA70" s="5">
        <f t="shared" si="29"/>
        <v>141</v>
      </c>
      <c r="CB70" s="38">
        <f t="shared" si="19"/>
        <v>123</v>
      </c>
      <c r="CC70" s="38">
        <f t="shared" si="20"/>
        <v>78</v>
      </c>
      <c r="CD70" s="38">
        <f t="shared" si="21"/>
        <v>112</v>
      </c>
      <c r="CE70" s="38">
        <f t="shared" si="22"/>
        <v>267</v>
      </c>
      <c r="CF70" s="38">
        <f t="shared" si="23"/>
        <v>185</v>
      </c>
    </row>
    <row r="71" spans="1:84" x14ac:dyDescent="0.25">
      <c r="A71" s="71" t="s">
        <v>166</v>
      </c>
      <c r="B71" s="2" t="s">
        <v>49</v>
      </c>
      <c r="C71" s="2" t="s">
        <v>141</v>
      </c>
      <c r="D71" s="2" t="s">
        <v>167</v>
      </c>
      <c r="E71">
        <f t="shared" si="17"/>
        <v>1101</v>
      </c>
      <c r="F71">
        <f t="shared" si="18"/>
        <v>551</v>
      </c>
      <c r="G71">
        <v>9</v>
      </c>
      <c r="H71">
        <v>9</v>
      </c>
      <c r="I71">
        <v>11</v>
      </c>
      <c r="J71">
        <v>12</v>
      </c>
      <c r="K71">
        <v>12</v>
      </c>
      <c r="L71">
        <v>11</v>
      </c>
      <c r="M71">
        <v>7</v>
      </c>
      <c r="N71">
        <v>8</v>
      </c>
      <c r="O71">
        <v>7</v>
      </c>
      <c r="P71">
        <v>10</v>
      </c>
      <c r="Q71">
        <v>10</v>
      </c>
      <c r="R71">
        <v>9</v>
      </c>
      <c r="S71">
        <v>9</v>
      </c>
      <c r="T71">
        <v>11</v>
      </c>
      <c r="U71">
        <v>11</v>
      </c>
      <c r="V71">
        <v>10</v>
      </c>
      <c r="W71">
        <v>11</v>
      </c>
      <c r="X71">
        <v>9</v>
      </c>
      <c r="Y71">
        <v>7</v>
      </c>
      <c r="Z71">
        <v>10</v>
      </c>
      <c r="AA71">
        <v>37</v>
      </c>
      <c r="AB71">
        <v>38</v>
      </c>
      <c r="AC71">
        <v>30</v>
      </c>
      <c r="AD71">
        <v>28</v>
      </c>
      <c r="AE71">
        <v>34</v>
      </c>
      <c r="AF71">
        <v>27</v>
      </c>
      <c r="AG71">
        <v>25</v>
      </c>
      <c r="AH71">
        <v>29</v>
      </c>
      <c r="AI71">
        <v>22</v>
      </c>
      <c r="AJ71">
        <v>33</v>
      </c>
      <c r="AK71">
        <v>21</v>
      </c>
      <c r="AL71">
        <v>18</v>
      </c>
      <c r="AM71">
        <v>16</v>
      </c>
      <c r="AN71">
        <f t="shared" si="24"/>
        <v>550</v>
      </c>
      <c r="AO71" s="87">
        <v>6</v>
      </c>
      <c r="AP71" s="87">
        <v>7</v>
      </c>
      <c r="AQ71" s="87">
        <v>5</v>
      </c>
      <c r="AR71" s="87">
        <v>7</v>
      </c>
      <c r="AS71" s="87">
        <v>8</v>
      </c>
      <c r="AT71" s="87">
        <v>6</v>
      </c>
      <c r="AU71">
        <v>8</v>
      </c>
      <c r="AV71">
        <v>7</v>
      </c>
      <c r="AW71">
        <v>9</v>
      </c>
      <c r="AX71">
        <v>9</v>
      </c>
      <c r="AY71">
        <v>10</v>
      </c>
      <c r="AZ71">
        <v>10</v>
      </c>
      <c r="BA71">
        <v>11</v>
      </c>
      <c r="BB71">
        <v>12</v>
      </c>
      <c r="BC71">
        <v>9</v>
      </c>
      <c r="BD71">
        <v>10</v>
      </c>
      <c r="BE71">
        <v>9</v>
      </c>
      <c r="BF71">
        <v>11</v>
      </c>
      <c r="BG71">
        <v>9</v>
      </c>
      <c r="BH71">
        <v>7</v>
      </c>
      <c r="BI71">
        <v>30</v>
      </c>
      <c r="BJ71">
        <v>34</v>
      </c>
      <c r="BK71">
        <v>35</v>
      </c>
      <c r="BL71">
        <v>33</v>
      </c>
      <c r="BM71">
        <v>34</v>
      </c>
      <c r="BN71">
        <v>28</v>
      </c>
      <c r="BO71">
        <v>23</v>
      </c>
      <c r="BP71">
        <v>36</v>
      </c>
      <c r="BQ71">
        <v>28</v>
      </c>
      <c r="BR71">
        <v>32</v>
      </c>
      <c r="BS71">
        <v>25</v>
      </c>
      <c r="BT71">
        <v>22</v>
      </c>
      <c r="BU71">
        <v>20</v>
      </c>
      <c r="BV71" s="38"/>
      <c r="BW71" s="5">
        <f t="shared" si="25"/>
        <v>115</v>
      </c>
      <c r="BX71" s="5">
        <f t="shared" si="26"/>
        <v>61</v>
      </c>
      <c r="BY71" s="5">
        <f t="shared" si="27"/>
        <v>92</v>
      </c>
      <c r="BZ71" s="5">
        <f t="shared" si="28"/>
        <v>173</v>
      </c>
      <c r="CA71" s="5">
        <f t="shared" si="29"/>
        <v>110</v>
      </c>
      <c r="CB71" s="38">
        <f t="shared" si="19"/>
        <v>92</v>
      </c>
      <c r="CC71" s="38">
        <f t="shared" si="20"/>
        <v>62</v>
      </c>
      <c r="CD71" s="38">
        <f t="shared" si="21"/>
        <v>80</v>
      </c>
      <c r="CE71" s="38">
        <f t="shared" si="22"/>
        <v>189</v>
      </c>
      <c r="CF71" s="38">
        <f t="shared" si="23"/>
        <v>127</v>
      </c>
    </row>
    <row r="72" spans="1:84" x14ac:dyDescent="0.25">
      <c r="A72" s="71" t="s">
        <v>168</v>
      </c>
      <c r="B72" s="2" t="s">
        <v>49</v>
      </c>
      <c r="C72" s="2" t="s">
        <v>141</v>
      </c>
      <c r="D72" s="2" t="s">
        <v>169</v>
      </c>
      <c r="E72">
        <f t="shared" si="17"/>
        <v>1664</v>
      </c>
      <c r="F72">
        <f t="shared" si="18"/>
        <v>826</v>
      </c>
      <c r="G72">
        <v>7</v>
      </c>
      <c r="H72">
        <v>10</v>
      </c>
      <c r="I72">
        <v>12</v>
      </c>
      <c r="J72">
        <v>7</v>
      </c>
      <c r="K72">
        <v>12</v>
      </c>
      <c r="L72">
        <v>11</v>
      </c>
      <c r="M72">
        <v>12</v>
      </c>
      <c r="N72">
        <v>13</v>
      </c>
      <c r="O72">
        <v>12</v>
      </c>
      <c r="P72">
        <v>12</v>
      </c>
      <c r="Q72">
        <v>16</v>
      </c>
      <c r="R72">
        <v>18</v>
      </c>
      <c r="S72">
        <v>19</v>
      </c>
      <c r="T72">
        <v>17</v>
      </c>
      <c r="U72">
        <v>15</v>
      </c>
      <c r="V72">
        <v>14</v>
      </c>
      <c r="W72">
        <v>15</v>
      </c>
      <c r="X72">
        <v>11</v>
      </c>
      <c r="Y72">
        <v>12</v>
      </c>
      <c r="Z72">
        <v>7</v>
      </c>
      <c r="AA72">
        <v>46</v>
      </c>
      <c r="AB72">
        <v>46</v>
      </c>
      <c r="AC72">
        <v>47</v>
      </c>
      <c r="AD72">
        <v>49</v>
      </c>
      <c r="AE72">
        <v>54</v>
      </c>
      <c r="AF72">
        <v>42</v>
      </c>
      <c r="AG72">
        <v>44</v>
      </c>
      <c r="AH72">
        <v>35</v>
      </c>
      <c r="AI72">
        <v>49</v>
      </c>
      <c r="AJ72">
        <v>44</v>
      </c>
      <c r="AK72">
        <v>53</v>
      </c>
      <c r="AL72">
        <v>33</v>
      </c>
      <c r="AM72">
        <v>32</v>
      </c>
      <c r="AN72">
        <f t="shared" si="24"/>
        <v>838</v>
      </c>
      <c r="AO72" s="87">
        <v>6</v>
      </c>
      <c r="AP72" s="87">
        <v>12</v>
      </c>
      <c r="AQ72" s="87">
        <v>10</v>
      </c>
      <c r="AR72" s="87">
        <v>6</v>
      </c>
      <c r="AS72" s="87">
        <v>10</v>
      </c>
      <c r="AT72" s="87">
        <v>12</v>
      </c>
      <c r="AU72">
        <v>10</v>
      </c>
      <c r="AV72">
        <v>10</v>
      </c>
      <c r="AW72">
        <v>13</v>
      </c>
      <c r="AX72">
        <v>12</v>
      </c>
      <c r="AY72">
        <v>14</v>
      </c>
      <c r="AZ72">
        <v>15</v>
      </c>
      <c r="BA72">
        <v>15</v>
      </c>
      <c r="BB72">
        <v>14</v>
      </c>
      <c r="BC72">
        <v>18</v>
      </c>
      <c r="BD72">
        <v>15</v>
      </c>
      <c r="BE72">
        <v>11</v>
      </c>
      <c r="BF72">
        <v>13</v>
      </c>
      <c r="BG72">
        <v>11</v>
      </c>
      <c r="BH72">
        <v>8</v>
      </c>
      <c r="BI72">
        <v>50</v>
      </c>
      <c r="BJ72">
        <v>43</v>
      </c>
      <c r="BK72">
        <v>47</v>
      </c>
      <c r="BL72">
        <v>54</v>
      </c>
      <c r="BM72">
        <v>44</v>
      </c>
      <c r="BN72">
        <v>43</v>
      </c>
      <c r="BO72">
        <v>40</v>
      </c>
      <c r="BP72">
        <v>41</v>
      </c>
      <c r="BQ72">
        <v>50</v>
      </c>
      <c r="BR72">
        <v>44</v>
      </c>
      <c r="BS72">
        <v>56</v>
      </c>
      <c r="BT72">
        <v>39</v>
      </c>
      <c r="BU72">
        <v>52</v>
      </c>
      <c r="BV72" s="38"/>
      <c r="BW72" s="5">
        <f t="shared" si="25"/>
        <v>142</v>
      </c>
      <c r="BX72" s="5">
        <f t="shared" si="26"/>
        <v>91</v>
      </c>
      <c r="BY72" s="5">
        <f t="shared" si="27"/>
        <v>111</v>
      </c>
      <c r="BZ72" s="5">
        <f t="shared" si="28"/>
        <v>271</v>
      </c>
      <c r="CA72" s="5">
        <f t="shared" si="29"/>
        <v>211</v>
      </c>
      <c r="CB72" s="38">
        <f t="shared" si="19"/>
        <v>130</v>
      </c>
      <c r="CC72" s="38">
        <f t="shared" si="20"/>
        <v>86</v>
      </c>
      <c r="CD72" s="38">
        <f t="shared" si="21"/>
        <v>112</v>
      </c>
      <c r="CE72" s="38">
        <f t="shared" si="22"/>
        <v>269</v>
      </c>
      <c r="CF72" s="38">
        <f t="shared" si="23"/>
        <v>241</v>
      </c>
    </row>
    <row r="73" spans="1:84" x14ac:dyDescent="0.25">
      <c r="A73" s="71" t="s">
        <v>170</v>
      </c>
      <c r="B73" s="2" t="s">
        <v>49</v>
      </c>
      <c r="C73" s="2" t="s">
        <v>141</v>
      </c>
      <c r="D73" s="2" t="s">
        <v>171</v>
      </c>
      <c r="E73">
        <f t="shared" si="17"/>
        <v>2068</v>
      </c>
      <c r="F73">
        <f t="shared" si="18"/>
        <v>1021</v>
      </c>
      <c r="G73">
        <v>11</v>
      </c>
      <c r="H73">
        <v>17</v>
      </c>
      <c r="I73">
        <v>10</v>
      </c>
      <c r="J73">
        <v>12</v>
      </c>
      <c r="K73">
        <v>18</v>
      </c>
      <c r="L73">
        <v>9</v>
      </c>
      <c r="M73">
        <v>15</v>
      </c>
      <c r="N73">
        <v>18</v>
      </c>
      <c r="O73">
        <v>19</v>
      </c>
      <c r="P73">
        <v>16</v>
      </c>
      <c r="Q73">
        <v>21</v>
      </c>
      <c r="R73">
        <v>22</v>
      </c>
      <c r="S73">
        <v>20</v>
      </c>
      <c r="T73">
        <v>21</v>
      </c>
      <c r="U73">
        <v>18</v>
      </c>
      <c r="V73">
        <v>20</v>
      </c>
      <c r="W73">
        <v>15</v>
      </c>
      <c r="X73">
        <v>15</v>
      </c>
      <c r="Y73">
        <v>15</v>
      </c>
      <c r="Z73">
        <v>13</v>
      </c>
      <c r="AA73">
        <v>74</v>
      </c>
      <c r="AB73">
        <v>77</v>
      </c>
      <c r="AC73">
        <v>75</v>
      </c>
      <c r="AD73">
        <v>65</v>
      </c>
      <c r="AE73">
        <v>51</v>
      </c>
      <c r="AF73">
        <v>60</v>
      </c>
      <c r="AG73">
        <v>47</v>
      </c>
      <c r="AH73">
        <v>41</v>
      </c>
      <c r="AI73">
        <v>54</v>
      </c>
      <c r="AJ73">
        <v>54</v>
      </c>
      <c r="AK73">
        <v>34</v>
      </c>
      <c r="AL73">
        <v>29</v>
      </c>
      <c r="AM73">
        <v>35</v>
      </c>
      <c r="AN73">
        <f t="shared" si="24"/>
        <v>1047</v>
      </c>
      <c r="AO73" s="87">
        <v>10</v>
      </c>
      <c r="AP73" s="87">
        <v>13</v>
      </c>
      <c r="AQ73" s="87">
        <v>15</v>
      </c>
      <c r="AR73" s="87">
        <v>11</v>
      </c>
      <c r="AS73" s="87">
        <v>9</v>
      </c>
      <c r="AT73" s="87">
        <v>26</v>
      </c>
      <c r="AU73">
        <v>18</v>
      </c>
      <c r="AV73">
        <v>16</v>
      </c>
      <c r="AW73">
        <v>16</v>
      </c>
      <c r="AX73">
        <v>16</v>
      </c>
      <c r="AY73">
        <v>19</v>
      </c>
      <c r="AZ73">
        <v>21</v>
      </c>
      <c r="BA73">
        <v>24</v>
      </c>
      <c r="BB73">
        <v>22</v>
      </c>
      <c r="BC73">
        <v>18</v>
      </c>
      <c r="BD73">
        <v>16</v>
      </c>
      <c r="BE73">
        <v>17</v>
      </c>
      <c r="BF73">
        <v>15</v>
      </c>
      <c r="BG73">
        <v>15</v>
      </c>
      <c r="BH73">
        <v>16</v>
      </c>
      <c r="BI73">
        <v>61</v>
      </c>
      <c r="BJ73">
        <v>66</v>
      </c>
      <c r="BK73">
        <v>79</v>
      </c>
      <c r="BL73">
        <v>53</v>
      </c>
      <c r="BM73">
        <v>58</v>
      </c>
      <c r="BN73">
        <v>48</v>
      </c>
      <c r="BO73">
        <v>56</v>
      </c>
      <c r="BP73">
        <v>38</v>
      </c>
      <c r="BQ73">
        <v>50</v>
      </c>
      <c r="BR73">
        <v>57</v>
      </c>
      <c r="BS73">
        <v>47</v>
      </c>
      <c r="BT73">
        <v>44</v>
      </c>
      <c r="BU73">
        <v>57</v>
      </c>
      <c r="BV73" s="38"/>
      <c r="BW73" s="5">
        <f t="shared" si="25"/>
        <v>188</v>
      </c>
      <c r="BX73" s="5">
        <f t="shared" si="26"/>
        <v>109</v>
      </c>
      <c r="BY73" s="5">
        <f t="shared" si="27"/>
        <v>179</v>
      </c>
      <c r="BZ73" s="5">
        <f t="shared" si="28"/>
        <v>339</v>
      </c>
      <c r="CA73" s="5">
        <f t="shared" si="29"/>
        <v>206</v>
      </c>
      <c r="CB73" s="38">
        <f t="shared" si="19"/>
        <v>190</v>
      </c>
      <c r="CC73" s="38">
        <f t="shared" si="20"/>
        <v>112</v>
      </c>
      <c r="CD73" s="38">
        <f t="shared" si="21"/>
        <v>158</v>
      </c>
      <c r="CE73" s="38">
        <f t="shared" si="22"/>
        <v>332</v>
      </c>
      <c r="CF73" s="38">
        <f t="shared" si="23"/>
        <v>255</v>
      </c>
    </row>
    <row r="74" spans="1:84" x14ac:dyDescent="0.25">
      <c r="A74" s="71" t="s">
        <v>172</v>
      </c>
      <c r="B74" s="2" t="s">
        <v>49</v>
      </c>
      <c r="C74" s="2" t="s">
        <v>141</v>
      </c>
      <c r="D74" s="2" t="s">
        <v>173</v>
      </c>
      <c r="E74">
        <f t="shared" si="17"/>
        <v>771</v>
      </c>
      <c r="F74">
        <f t="shared" si="18"/>
        <v>381</v>
      </c>
      <c r="G74">
        <v>3</v>
      </c>
      <c r="H74">
        <v>8</v>
      </c>
      <c r="I74">
        <v>4</v>
      </c>
      <c r="J74">
        <v>7</v>
      </c>
      <c r="K74">
        <v>7</v>
      </c>
      <c r="L74">
        <v>7</v>
      </c>
      <c r="M74">
        <v>9</v>
      </c>
      <c r="N74">
        <v>8</v>
      </c>
      <c r="O74">
        <v>8</v>
      </c>
      <c r="P74">
        <v>10</v>
      </c>
      <c r="Q74">
        <v>9</v>
      </c>
      <c r="R74">
        <v>10</v>
      </c>
      <c r="S74">
        <v>10</v>
      </c>
      <c r="T74">
        <v>10</v>
      </c>
      <c r="U74">
        <v>8</v>
      </c>
      <c r="V74">
        <v>8</v>
      </c>
      <c r="W74">
        <v>8</v>
      </c>
      <c r="X74">
        <v>6</v>
      </c>
      <c r="Y74">
        <v>7</v>
      </c>
      <c r="Z74">
        <v>5</v>
      </c>
      <c r="AA74">
        <v>21</v>
      </c>
      <c r="AB74">
        <v>27</v>
      </c>
      <c r="AC74">
        <v>27</v>
      </c>
      <c r="AD74">
        <v>24</v>
      </c>
      <c r="AE74">
        <v>22</v>
      </c>
      <c r="AF74">
        <v>23</v>
      </c>
      <c r="AG74">
        <v>10</v>
      </c>
      <c r="AH74">
        <v>24</v>
      </c>
      <c r="AI74">
        <v>17</v>
      </c>
      <c r="AJ74">
        <v>15</v>
      </c>
      <c r="AK74">
        <v>6</v>
      </c>
      <c r="AL74">
        <v>5</v>
      </c>
      <c r="AM74">
        <v>8</v>
      </c>
      <c r="AN74">
        <f t="shared" si="24"/>
        <v>390</v>
      </c>
      <c r="AO74" s="87">
        <v>4</v>
      </c>
      <c r="AP74" s="87">
        <v>5</v>
      </c>
      <c r="AQ74" s="87">
        <v>5</v>
      </c>
      <c r="AR74" s="87">
        <v>6</v>
      </c>
      <c r="AS74" s="87">
        <v>7</v>
      </c>
      <c r="AT74" s="87">
        <v>10</v>
      </c>
      <c r="AU74">
        <v>6</v>
      </c>
      <c r="AV74">
        <v>8</v>
      </c>
      <c r="AW74">
        <v>9</v>
      </c>
      <c r="AX74">
        <v>9</v>
      </c>
      <c r="AY74">
        <v>11</v>
      </c>
      <c r="AZ74">
        <v>11</v>
      </c>
      <c r="BA74">
        <v>11</v>
      </c>
      <c r="BB74">
        <v>10</v>
      </c>
      <c r="BC74">
        <v>6</v>
      </c>
      <c r="BD74">
        <v>8</v>
      </c>
      <c r="BE74">
        <v>7</v>
      </c>
      <c r="BF74">
        <v>8</v>
      </c>
      <c r="BG74">
        <v>6</v>
      </c>
      <c r="BH74">
        <v>6</v>
      </c>
      <c r="BI74">
        <v>25</v>
      </c>
      <c r="BJ74">
        <v>20</v>
      </c>
      <c r="BK74">
        <v>22</v>
      </c>
      <c r="BL74">
        <v>26</v>
      </c>
      <c r="BM74">
        <v>18</v>
      </c>
      <c r="BN74">
        <v>22</v>
      </c>
      <c r="BO74">
        <v>11</v>
      </c>
      <c r="BP74">
        <v>23</v>
      </c>
      <c r="BQ74">
        <v>23</v>
      </c>
      <c r="BR74">
        <v>21</v>
      </c>
      <c r="BS74">
        <v>8</v>
      </c>
      <c r="BT74">
        <v>6</v>
      </c>
      <c r="BU74">
        <v>12</v>
      </c>
      <c r="BV74" s="38"/>
      <c r="BW74" s="5">
        <f t="shared" si="25"/>
        <v>90</v>
      </c>
      <c r="BX74" s="5">
        <f t="shared" si="26"/>
        <v>50</v>
      </c>
      <c r="BY74" s="5">
        <f t="shared" si="27"/>
        <v>60</v>
      </c>
      <c r="BZ74" s="5">
        <f t="shared" si="28"/>
        <v>130</v>
      </c>
      <c r="CA74" s="5">
        <f t="shared" si="29"/>
        <v>51</v>
      </c>
      <c r="CB74" s="38">
        <f t="shared" si="19"/>
        <v>91</v>
      </c>
      <c r="CC74" s="38">
        <f t="shared" si="20"/>
        <v>50</v>
      </c>
      <c r="CD74" s="38">
        <f t="shared" si="21"/>
        <v>57</v>
      </c>
      <c r="CE74" s="38">
        <f t="shared" si="22"/>
        <v>122</v>
      </c>
      <c r="CF74" s="38">
        <f t="shared" si="23"/>
        <v>70</v>
      </c>
    </row>
    <row r="75" spans="1:84" x14ac:dyDescent="0.25">
      <c r="A75" s="71" t="s">
        <v>174</v>
      </c>
      <c r="B75" s="2" t="s">
        <v>49</v>
      </c>
      <c r="C75" s="2" t="s">
        <v>141</v>
      </c>
      <c r="D75" s="2" t="s">
        <v>175</v>
      </c>
      <c r="E75">
        <f t="shared" si="17"/>
        <v>1582</v>
      </c>
      <c r="F75">
        <f t="shared" si="18"/>
        <v>779</v>
      </c>
      <c r="G75">
        <v>19</v>
      </c>
      <c r="H75">
        <v>13</v>
      </c>
      <c r="I75">
        <v>13</v>
      </c>
      <c r="J75">
        <v>12</v>
      </c>
      <c r="K75">
        <v>11</v>
      </c>
      <c r="L75">
        <v>17</v>
      </c>
      <c r="M75">
        <v>16</v>
      </c>
      <c r="N75">
        <v>18</v>
      </c>
      <c r="O75">
        <v>18</v>
      </c>
      <c r="P75">
        <v>17</v>
      </c>
      <c r="Q75">
        <v>20</v>
      </c>
      <c r="R75">
        <v>19</v>
      </c>
      <c r="S75">
        <v>18</v>
      </c>
      <c r="T75">
        <v>16</v>
      </c>
      <c r="U75">
        <v>19</v>
      </c>
      <c r="V75">
        <v>15</v>
      </c>
      <c r="W75">
        <v>15</v>
      </c>
      <c r="X75">
        <v>10</v>
      </c>
      <c r="Y75">
        <v>9</v>
      </c>
      <c r="Z75">
        <v>10</v>
      </c>
      <c r="AA75">
        <v>39</v>
      </c>
      <c r="AB75">
        <v>47</v>
      </c>
      <c r="AC75">
        <v>32</v>
      </c>
      <c r="AD75">
        <v>58</v>
      </c>
      <c r="AE75">
        <v>40</v>
      </c>
      <c r="AF75">
        <v>40</v>
      </c>
      <c r="AG75">
        <v>44</v>
      </c>
      <c r="AH75">
        <v>34</v>
      </c>
      <c r="AI75">
        <v>43</v>
      </c>
      <c r="AJ75">
        <v>30</v>
      </c>
      <c r="AK75">
        <v>23</v>
      </c>
      <c r="AL75">
        <v>29</v>
      </c>
      <c r="AM75">
        <v>15</v>
      </c>
      <c r="AN75">
        <f t="shared" si="24"/>
        <v>803</v>
      </c>
      <c r="AO75" s="87">
        <v>15</v>
      </c>
      <c r="AP75" s="87">
        <v>10</v>
      </c>
      <c r="AQ75" s="87">
        <v>20</v>
      </c>
      <c r="AR75" s="87">
        <v>9</v>
      </c>
      <c r="AS75" s="87">
        <v>10</v>
      </c>
      <c r="AT75" s="87">
        <v>16</v>
      </c>
      <c r="AU75">
        <v>19</v>
      </c>
      <c r="AV75">
        <v>18</v>
      </c>
      <c r="AW75">
        <v>18</v>
      </c>
      <c r="AX75">
        <v>19</v>
      </c>
      <c r="AY75">
        <v>18</v>
      </c>
      <c r="AZ75">
        <v>16</v>
      </c>
      <c r="BA75">
        <v>16</v>
      </c>
      <c r="BB75">
        <v>16</v>
      </c>
      <c r="BC75">
        <v>18</v>
      </c>
      <c r="BD75">
        <v>12</v>
      </c>
      <c r="BE75">
        <v>12</v>
      </c>
      <c r="BF75">
        <v>12</v>
      </c>
      <c r="BG75">
        <v>11</v>
      </c>
      <c r="BH75">
        <v>10</v>
      </c>
      <c r="BI75">
        <v>42</v>
      </c>
      <c r="BJ75">
        <v>49</v>
      </c>
      <c r="BK75">
        <v>34</v>
      </c>
      <c r="BL75">
        <v>59</v>
      </c>
      <c r="BM75">
        <v>41</v>
      </c>
      <c r="BN75">
        <v>31</v>
      </c>
      <c r="BO75">
        <v>47</v>
      </c>
      <c r="BP75">
        <v>39</v>
      </c>
      <c r="BQ75">
        <v>43</v>
      </c>
      <c r="BR75">
        <v>33</v>
      </c>
      <c r="BS75">
        <v>33</v>
      </c>
      <c r="BT75">
        <v>32</v>
      </c>
      <c r="BU75">
        <v>25</v>
      </c>
      <c r="BV75" s="38"/>
      <c r="BW75" s="5">
        <f t="shared" si="25"/>
        <v>193</v>
      </c>
      <c r="BX75" s="5">
        <f t="shared" si="26"/>
        <v>93</v>
      </c>
      <c r="BY75" s="5">
        <f t="shared" si="27"/>
        <v>105</v>
      </c>
      <c r="BZ75" s="5">
        <f t="shared" si="28"/>
        <v>248</v>
      </c>
      <c r="CA75" s="5">
        <f t="shared" si="29"/>
        <v>140</v>
      </c>
      <c r="CB75" s="38">
        <f t="shared" si="19"/>
        <v>188</v>
      </c>
      <c r="CC75" s="38">
        <f t="shared" si="20"/>
        <v>86</v>
      </c>
      <c r="CD75" s="38">
        <f t="shared" si="21"/>
        <v>112</v>
      </c>
      <c r="CE75" s="38">
        <f t="shared" si="22"/>
        <v>251</v>
      </c>
      <c r="CF75" s="38">
        <f t="shared" si="23"/>
        <v>166</v>
      </c>
    </row>
    <row r="76" spans="1:84" x14ac:dyDescent="0.25">
      <c r="A76" s="71" t="s">
        <v>176</v>
      </c>
      <c r="B76" s="2" t="s">
        <v>49</v>
      </c>
      <c r="C76" s="2" t="s">
        <v>141</v>
      </c>
      <c r="D76" s="2" t="s">
        <v>177</v>
      </c>
      <c r="E76">
        <f t="shared" si="17"/>
        <v>1122</v>
      </c>
      <c r="F76">
        <f t="shared" si="18"/>
        <v>558</v>
      </c>
      <c r="G76">
        <v>13</v>
      </c>
      <c r="H76">
        <v>6</v>
      </c>
      <c r="I76">
        <v>13</v>
      </c>
      <c r="J76">
        <v>13</v>
      </c>
      <c r="K76">
        <v>10</v>
      </c>
      <c r="L76">
        <v>14</v>
      </c>
      <c r="M76">
        <v>10</v>
      </c>
      <c r="N76">
        <v>10</v>
      </c>
      <c r="O76">
        <v>8</v>
      </c>
      <c r="P76">
        <v>13</v>
      </c>
      <c r="Q76">
        <v>10</v>
      </c>
      <c r="R76">
        <v>8</v>
      </c>
      <c r="S76">
        <v>11</v>
      </c>
      <c r="T76">
        <v>10</v>
      </c>
      <c r="U76">
        <v>11</v>
      </c>
      <c r="V76">
        <v>8</v>
      </c>
      <c r="W76">
        <v>7</v>
      </c>
      <c r="X76">
        <v>7</v>
      </c>
      <c r="Y76">
        <v>5</v>
      </c>
      <c r="Z76">
        <v>8</v>
      </c>
      <c r="AA76">
        <v>34</v>
      </c>
      <c r="AB76">
        <v>53</v>
      </c>
      <c r="AC76">
        <v>52</v>
      </c>
      <c r="AD76">
        <v>34</v>
      </c>
      <c r="AE76">
        <v>33</v>
      </c>
      <c r="AF76">
        <v>36</v>
      </c>
      <c r="AG76">
        <v>26</v>
      </c>
      <c r="AH76">
        <v>19</v>
      </c>
      <c r="AI76">
        <v>20</v>
      </c>
      <c r="AJ76">
        <v>15</v>
      </c>
      <c r="AK76">
        <v>16</v>
      </c>
      <c r="AL76">
        <v>12</v>
      </c>
      <c r="AM76">
        <v>13</v>
      </c>
      <c r="AN76">
        <f t="shared" si="24"/>
        <v>564</v>
      </c>
      <c r="AO76" s="87">
        <v>9</v>
      </c>
      <c r="AP76" s="87">
        <v>10</v>
      </c>
      <c r="AQ76" s="87">
        <v>19</v>
      </c>
      <c r="AR76" s="87">
        <v>11</v>
      </c>
      <c r="AS76" s="87">
        <v>12</v>
      </c>
      <c r="AT76" s="87">
        <v>10</v>
      </c>
      <c r="AU76">
        <v>12</v>
      </c>
      <c r="AV76">
        <v>12</v>
      </c>
      <c r="AW76">
        <v>11</v>
      </c>
      <c r="AX76">
        <v>8</v>
      </c>
      <c r="AY76">
        <v>11</v>
      </c>
      <c r="AZ76">
        <v>10</v>
      </c>
      <c r="BA76">
        <v>9</v>
      </c>
      <c r="BB76">
        <v>9</v>
      </c>
      <c r="BC76">
        <v>10</v>
      </c>
      <c r="BD76">
        <v>8</v>
      </c>
      <c r="BE76">
        <v>8</v>
      </c>
      <c r="BF76">
        <v>7</v>
      </c>
      <c r="BG76">
        <v>6</v>
      </c>
      <c r="BH76">
        <v>7</v>
      </c>
      <c r="BI76">
        <v>37</v>
      </c>
      <c r="BJ76">
        <v>43</v>
      </c>
      <c r="BK76">
        <v>42</v>
      </c>
      <c r="BL76">
        <v>31</v>
      </c>
      <c r="BM76">
        <v>31</v>
      </c>
      <c r="BN76">
        <v>34</v>
      </c>
      <c r="BO76">
        <v>30</v>
      </c>
      <c r="BP76">
        <v>24</v>
      </c>
      <c r="BQ76">
        <v>27</v>
      </c>
      <c r="BR76">
        <v>21</v>
      </c>
      <c r="BS76">
        <v>18</v>
      </c>
      <c r="BT76">
        <v>11</v>
      </c>
      <c r="BU76">
        <v>16</v>
      </c>
      <c r="BV76" s="38"/>
      <c r="BW76" s="5">
        <f t="shared" si="25"/>
        <v>128</v>
      </c>
      <c r="BX76" s="5">
        <f t="shared" si="26"/>
        <v>54</v>
      </c>
      <c r="BY76" s="5">
        <f t="shared" si="27"/>
        <v>100</v>
      </c>
      <c r="BZ76" s="5">
        <f t="shared" si="28"/>
        <v>200</v>
      </c>
      <c r="CA76" s="5">
        <f t="shared" si="29"/>
        <v>76</v>
      </c>
      <c r="CB76" s="38">
        <f t="shared" si="19"/>
        <v>135</v>
      </c>
      <c r="CC76" s="38">
        <f t="shared" si="20"/>
        <v>51</v>
      </c>
      <c r="CD76" s="38">
        <f t="shared" si="21"/>
        <v>93</v>
      </c>
      <c r="CE76" s="38">
        <f t="shared" si="22"/>
        <v>192</v>
      </c>
      <c r="CF76" s="38">
        <f t="shared" si="23"/>
        <v>93</v>
      </c>
    </row>
    <row r="77" spans="1:84" x14ac:dyDescent="0.25">
      <c r="A77" s="71" t="s">
        <v>178</v>
      </c>
      <c r="B77" s="2" t="s">
        <v>49</v>
      </c>
      <c r="C77" s="2" t="s">
        <v>141</v>
      </c>
      <c r="D77" s="2" t="s">
        <v>179</v>
      </c>
      <c r="E77">
        <f t="shared" si="17"/>
        <v>974</v>
      </c>
      <c r="F77">
        <f t="shared" si="18"/>
        <v>482</v>
      </c>
      <c r="G77">
        <v>9</v>
      </c>
      <c r="H77">
        <v>7</v>
      </c>
      <c r="I77">
        <v>6</v>
      </c>
      <c r="J77">
        <v>8</v>
      </c>
      <c r="K77">
        <v>9</v>
      </c>
      <c r="L77">
        <v>7</v>
      </c>
      <c r="M77">
        <v>8</v>
      </c>
      <c r="N77">
        <v>7</v>
      </c>
      <c r="O77">
        <v>7</v>
      </c>
      <c r="P77">
        <v>10</v>
      </c>
      <c r="Q77">
        <v>10</v>
      </c>
      <c r="R77">
        <v>9</v>
      </c>
      <c r="S77">
        <v>11</v>
      </c>
      <c r="T77">
        <v>9</v>
      </c>
      <c r="U77">
        <v>7</v>
      </c>
      <c r="V77">
        <v>8</v>
      </c>
      <c r="W77">
        <v>7</v>
      </c>
      <c r="X77">
        <v>7</v>
      </c>
      <c r="Y77">
        <v>8</v>
      </c>
      <c r="Z77">
        <v>6</v>
      </c>
      <c r="AA77">
        <v>38</v>
      </c>
      <c r="AB77">
        <v>33</v>
      </c>
      <c r="AC77">
        <v>31</v>
      </c>
      <c r="AD77">
        <v>27</v>
      </c>
      <c r="AE77">
        <v>22</v>
      </c>
      <c r="AF77">
        <v>24</v>
      </c>
      <c r="AG77">
        <v>28</v>
      </c>
      <c r="AH77">
        <v>21</v>
      </c>
      <c r="AI77">
        <v>22</v>
      </c>
      <c r="AJ77">
        <v>17</v>
      </c>
      <c r="AK77">
        <v>19</v>
      </c>
      <c r="AL77">
        <v>17</v>
      </c>
      <c r="AM77">
        <v>23</v>
      </c>
      <c r="AN77">
        <f t="shared" si="24"/>
        <v>492</v>
      </c>
      <c r="AO77" s="87">
        <v>5</v>
      </c>
      <c r="AP77" s="87">
        <v>5</v>
      </c>
      <c r="AQ77" s="87">
        <v>6</v>
      </c>
      <c r="AR77" s="87">
        <v>5</v>
      </c>
      <c r="AS77" s="87">
        <v>6</v>
      </c>
      <c r="AT77" s="87">
        <v>7</v>
      </c>
      <c r="AU77">
        <v>7</v>
      </c>
      <c r="AV77">
        <v>8</v>
      </c>
      <c r="AW77">
        <v>9</v>
      </c>
      <c r="AX77">
        <v>9</v>
      </c>
      <c r="AY77">
        <v>8</v>
      </c>
      <c r="AZ77">
        <v>10</v>
      </c>
      <c r="BA77">
        <v>8</v>
      </c>
      <c r="BB77">
        <v>7</v>
      </c>
      <c r="BC77">
        <v>7</v>
      </c>
      <c r="BD77">
        <v>7</v>
      </c>
      <c r="BE77">
        <v>7</v>
      </c>
      <c r="BF77">
        <v>7</v>
      </c>
      <c r="BG77">
        <v>6</v>
      </c>
      <c r="BH77">
        <v>7</v>
      </c>
      <c r="BI77">
        <v>30</v>
      </c>
      <c r="BJ77">
        <v>37</v>
      </c>
      <c r="BK77">
        <v>37</v>
      </c>
      <c r="BL77">
        <v>31</v>
      </c>
      <c r="BM77">
        <v>22</v>
      </c>
      <c r="BN77">
        <v>29</v>
      </c>
      <c r="BO77">
        <v>26</v>
      </c>
      <c r="BP77">
        <v>22</v>
      </c>
      <c r="BQ77">
        <v>28</v>
      </c>
      <c r="BR77">
        <v>23</v>
      </c>
      <c r="BS77">
        <v>20</v>
      </c>
      <c r="BT77">
        <v>17</v>
      </c>
      <c r="BU77">
        <v>29</v>
      </c>
      <c r="BV77" s="38"/>
      <c r="BW77" s="5">
        <f t="shared" si="25"/>
        <v>97</v>
      </c>
      <c r="BX77" s="5">
        <f t="shared" si="26"/>
        <v>49</v>
      </c>
      <c r="BY77" s="5">
        <f t="shared" si="27"/>
        <v>85</v>
      </c>
      <c r="BZ77" s="5">
        <f t="shared" si="28"/>
        <v>153</v>
      </c>
      <c r="CA77" s="5">
        <f t="shared" si="29"/>
        <v>98</v>
      </c>
      <c r="CB77" s="38">
        <f t="shared" si="19"/>
        <v>85</v>
      </c>
      <c r="CC77" s="38">
        <f t="shared" si="20"/>
        <v>43</v>
      </c>
      <c r="CD77" s="38">
        <f t="shared" si="21"/>
        <v>80</v>
      </c>
      <c r="CE77" s="38">
        <f t="shared" si="22"/>
        <v>167</v>
      </c>
      <c r="CF77" s="38">
        <f t="shared" si="23"/>
        <v>117</v>
      </c>
    </row>
    <row r="78" spans="1:84" x14ac:dyDescent="0.25">
      <c r="A78" s="71" t="s">
        <v>180</v>
      </c>
      <c r="B78" s="2" t="s">
        <v>49</v>
      </c>
      <c r="C78" s="2" t="s">
        <v>141</v>
      </c>
      <c r="D78" s="2" t="s">
        <v>181</v>
      </c>
      <c r="E78">
        <f t="shared" si="17"/>
        <v>2267</v>
      </c>
      <c r="F78">
        <f t="shared" si="18"/>
        <v>1098</v>
      </c>
      <c r="G78">
        <v>20</v>
      </c>
      <c r="H78">
        <v>14</v>
      </c>
      <c r="I78">
        <v>13</v>
      </c>
      <c r="J78">
        <v>14</v>
      </c>
      <c r="K78">
        <v>16</v>
      </c>
      <c r="L78">
        <v>19</v>
      </c>
      <c r="M78">
        <v>17</v>
      </c>
      <c r="N78">
        <v>19</v>
      </c>
      <c r="O78">
        <v>20</v>
      </c>
      <c r="P78">
        <v>19</v>
      </c>
      <c r="Q78">
        <v>19</v>
      </c>
      <c r="R78">
        <v>18</v>
      </c>
      <c r="S78">
        <v>18</v>
      </c>
      <c r="T78">
        <v>19</v>
      </c>
      <c r="U78">
        <v>20</v>
      </c>
      <c r="V78">
        <v>18</v>
      </c>
      <c r="W78">
        <v>20</v>
      </c>
      <c r="X78">
        <v>18</v>
      </c>
      <c r="Y78">
        <v>16</v>
      </c>
      <c r="Z78">
        <v>14</v>
      </c>
      <c r="AA78">
        <v>76</v>
      </c>
      <c r="AB78">
        <v>71</v>
      </c>
      <c r="AC78">
        <v>79</v>
      </c>
      <c r="AD78">
        <v>64</v>
      </c>
      <c r="AE78">
        <v>60</v>
      </c>
      <c r="AF78">
        <v>60</v>
      </c>
      <c r="AG78">
        <v>55</v>
      </c>
      <c r="AH78">
        <v>53</v>
      </c>
      <c r="AI78">
        <v>45</v>
      </c>
      <c r="AJ78">
        <v>48</v>
      </c>
      <c r="AK78">
        <v>50</v>
      </c>
      <c r="AL78">
        <v>40</v>
      </c>
      <c r="AM78">
        <v>46</v>
      </c>
      <c r="AN78">
        <f t="shared" si="24"/>
        <v>1169</v>
      </c>
      <c r="AO78" s="87">
        <v>15</v>
      </c>
      <c r="AP78" s="87">
        <v>12</v>
      </c>
      <c r="AQ78" s="87">
        <v>17</v>
      </c>
      <c r="AR78" s="87">
        <v>16</v>
      </c>
      <c r="AS78" s="87">
        <v>25</v>
      </c>
      <c r="AT78" s="87">
        <v>29</v>
      </c>
      <c r="AU78">
        <v>20</v>
      </c>
      <c r="AV78">
        <v>16</v>
      </c>
      <c r="AW78">
        <v>17</v>
      </c>
      <c r="AX78">
        <v>19</v>
      </c>
      <c r="AY78">
        <v>20</v>
      </c>
      <c r="AZ78">
        <v>19</v>
      </c>
      <c r="BA78">
        <v>22</v>
      </c>
      <c r="BB78">
        <v>21</v>
      </c>
      <c r="BC78">
        <v>18</v>
      </c>
      <c r="BD78">
        <v>19</v>
      </c>
      <c r="BE78">
        <v>17</v>
      </c>
      <c r="BF78">
        <v>16</v>
      </c>
      <c r="BG78">
        <v>19</v>
      </c>
      <c r="BH78">
        <v>15</v>
      </c>
      <c r="BI78">
        <v>65</v>
      </c>
      <c r="BJ78">
        <v>57</v>
      </c>
      <c r="BK78">
        <v>68</v>
      </c>
      <c r="BL78">
        <v>74</v>
      </c>
      <c r="BM78">
        <v>49</v>
      </c>
      <c r="BN78">
        <v>65</v>
      </c>
      <c r="BO78">
        <v>45</v>
      </c>
      <c r="BP78">
        <v>60</v>
      </c>
      <c r="BQ78">
        <v>58</v>
      </c>
      <c r="BR78">
        <v>61</v>
      </c>
      <c r="BS78">
        <v>61</v>
      </c>
      <c r="BT78">
        <v>58</v>
      </c>
      <c r="BU78">
        <v>76</v>
      </c>
      <c r="BV78" s="38"/>
      <c r="BW78" s="5">
        <f t="shared" si="25"/>
        <v>208</v>
      </c>
      <c r="BX78" s="5">
        <f t="shared" si="26"/>
        <v>113</v>
      </c>
      <c r="BY78" s="5">
        <f t="shared" si="27"/>
        <v>177</v>
      </c>
      <c r="BZ78" s="5">
        <f t="shared" si="28"/>
        <v>371</v>
      </c>
      <c r="CA78" s="5">
        <f t="shared" si="29"/>
        <v>229</v>
      </c>
      <c r="CB78" s="38">
        <f t="shared" si="19"/>
        <v>225</v>
      </c>
      <c r="CC78" s="38">
        <f t="shared" si="20"/>
        <v>113</v>
      </c>
      <c r="CD78" s="38">
        <f t="shared" si="21"/>
        <v>156</v>
      </c>
      <c r="CE78" s="38">
        <f t="shared" si="22"/>
        <v>361</v>
      </c>
      <c r="CF78" s="38">
        <f t="shared" si="23"/>
        <v>314</v>
      </c>
    </row>
    <row r="79" spans="1:84" x14ac:dyDescent="0.25">
      <c r="A79" s="71" t="s">
        <v>182</v>
      </c>
      <c r="B79" s="2" t="s">
        <v>49</v>
      </c>
      <c r="C79" s="2" t="s">
        <v>141</v>
      </c>
      <c r="D79" s="2" t="s">
        <v>183</v>
      </c>
      <c r="E79">
        <f t="shared" si="17"/>
        <v>1027</v>
      </c>
      <c r="F79">
        <f t="shared" si="18"/>
        <v>485</v>
      </c>
      <c r="G79">
        <v>4</v>
      </c>
      <c r="H79">
        <v>5</v>
      </c>
      <c r="I79">
        <v>7</v>
      </c>
      <c r="J79">
        <v>4</v>
      </c>
      <c r="K79">
        <v>5</v>
      </c>
      <c r="L79">
        <v>6</v>
      </c>
      <c r="M79">
        <v>9</v>
      </c>
      <c r="N79">
        <v>8</v>
      </c>
      <c r="O79">
        <v>9</v>
      </c>
      <c r="P79">
        <v>10</v>
      </c>
      <c r="Q79">
        <v>10</v>
      </c>
      <c r="R79">
        <v>11</v>
      </c>
      <c r="S79">
        <v>11</v>
      </c>
      <c r="T79">
        <v>10</v>
      </c>
      <c r="U79">
        <v>6</v>
      </c>
      <c r="V79">
        <v>7</v>
      </c>
      <c r="W79">
        <v>7</v>
      </c>
      <c r="X79">
        <v>6</v>
      </c>
      <c r="Y79">
        <v>6</v>
      </c>
      <c r="Z79">
        <v>7</v>
      </c>
      <c r="AA79">
        <v>24</v>
      </c>
      <c r="AB79">
        <v>25</v>
      </c>
      <c r="AC79">
        <v>27</v>
      </c>
      <c r="AD79">
        <v>27</v>
      </c>
      <c r="AE79">
        <v>24</v>
      </c>
      <c r="AF79">
        <v>22</v>
      </c>
      <c r="AG79">
        <v>26</v>
      </c>
      <c r="AH79">
        <v>25</v>
      </c>
      <c r="AI79">
        <v>35</v>
      </c>
      <c r="AJ79">
        <v>28</v>
      </c>
      <c r="AK79">
        <v>28</v>
      </c>
      <c r="AL79">
        <v>23</v>
      </c>
      <c r="AM79">
        <v>23</v>
      </c>
      <c r="AN79">
        <f t="shared" si="24"/>
        <v>542</v>
      </c>
      <c r="AO79" s="87">
        <v>4</v>
      </c>
      <c r="AP79" s="87">
        <v>2</v>
      </c>
      <c r="AQ79" s="87">
        <v>2</v>
      </c>
      <c r="AR79" s="87">
        <v>8</v>
      </c>
      <c r="AS79" s="87">
        <v>2</v>
      </c>
      <c r="AT79" s="87">
        <v>6</v>
      </c>
      <c r="AU79">
        <v>8</v>
      </c>
      <c r="AV79">
        <v>7</v>
      </c>
      <c r="AW79">
        <v>9</v>
      </c>
      <c r="AX79">
        <v>11</v>
      </c>
      <c r="AY79">
        <v>11</v>
      </c>
      <c r="AZ79">
        <v>11</v>
      </c>
      <c r="BA79">
        <v>11</v>
      </c>
      <c r="BB79">
        <v>11</v>
      </c>
      <c r="BC79">
        <v>5</v>
      </c>
      <c r="BD79">
        <v>9</v>
      </c>
      <c r="BE79">
        <v>7</v>
      </c>
      <c r="BF79">
        <v>7</v>
      </c>
      <c r="BG79">
        <v>6</v>
      </c>
      <c r="BH79">
        <v>4</v>
      </c>
      <c r="BI79">
        <v>25</v>
      </c>
      <c r="BJ79">
        <v>28</v>
      </c>
      <c r="BK79">
        <v>32</v>
      </c>
      <c r="BL79">
        <v>30</v>
      </c>
      <c r="BM79">
        <v>29</v>
      </c>
      <c r="BN79">
        <v>21</v>
      </c>
      <c r="BO79">
        <v>29</v>
      </c>
      <c r="BP79">
        <v>30</v>
      </c>
      <c r="BQ79">
        <v>44</v>
      </c>
      <c r="BR79">
        <v>32</v>
      </c>
      <c r="BS79">
        <v>36</v>
      </c>
      <c r="BT79">
        <v>32</v>
      </c>
      <c r="BU79">
        <v>33</v>
      </c>
      <c r="BV79" s="38"/>
      <c r="BW79" s="5">
        <f t="shared" si="25"/>
        <v>88</v>
      </c>
      <c r="BX79" s="5">
        <f t="shared" si="26"/>
        <v>47</v>
      </c>
      <c r="BY79" s="5">
        <f t="shared" si="27"/>
        <v>62</v>
      </c>
      <c r="BZ79" s="5">
        <f t="shared" si="28"/>
        <v>151</v>
      </c>
      <c r="CA79" s="5">
        <f t="shared" si="29"/>
        <v>137</v>
      </c>
      <c r="CB79" s="38">
        <f t="shared" si="19"/>
        <v>81</v>
      </c>
      <c r="CC79" s="38">
        <f t="shared" si="20"/>
        <v>50</v>
      </c>
      <c r="CD79" s="38">
        <f t="shared" si="21"/>
        <v>63</v>
      </c>
      <c r="CE79" s="38">
        <f t="shared" si="22"/>
        <v>171</v>
      </c>
      <c r="CF79" s="38">
        <f t="shared" si="23"/>
        <v>177</v>
      </c>
    </row>
    <row r="80" spans="1:84" x14ac:dyDescent="0.25">
      <c r="A80" s="71" t="s">
        <v>184</v>
      </c>
      <c r="B80" s="2" t="s">
        <v>49</v>
      </c>
      <c r="C80" s="2" t="s">
        <v>141</v>
      </c>
      <c r="D80" s="2" t="s">
        <v>39</v>
      </c>
      <c r="E80">
        <f t="shared" si="17"/>
        <v>1773</v>
      </c>
      <c r="F80">
        <f t="shared" si="18"/>
        <v>869</v>
      </c>
      <c r="G80" s="90">
        <v>7</v>
      </c>
      <c r="H80" s="90">
        <v>11</v>
      </c>
      <c r="I80" s="90">
        <v>14</v>
      </c>
      <c r="J80" s="90">
        <v>10</v>
      </c>
      <c r="K80" s="90">
        <v>11</v>
      </c>
      <c r="L80" s="90">
        <v>12</v>
      </c>
      <c r="M80">
        <v>18</v>
      </c>
      <c r="N80">
        <v>19</v>
      </c>
      <c r="O80">
        <v>18</v>
      </c>
      <c r="P80">
        <v>18</v>
      </c>
      <c r="Q80">
        <v>22</v>
      </c>
      <c r="R80">
        <v>21</v>
      </c>
      <c r="S80">
        <v>20</v>
      </c>
      <c r="T80">
        <v>20</v>
      </c>
      <c r="U80">
        <v>18</v>
      </c>
      <c r="V80">
        <v>19</v>
      </c>
      <c r="W80">
        <v>17</v>
      </c>
      <c r="X80">
        <v>15</v>
      </c>
      <c r="Y80">
        <v>18</v>
      </c>
      <c r="Z80">
        <v>12</v>
      </c>
      <c r="AA80">
        <v>60</v>
      </c>
      <c r="AB80">
        <v>52</v>
      </c>
      <c r="AC80">
        <v>54</v>
      </c>
      <c r="AD80">
        <v>59</v>
      </c>
      <c r="AE80">
        <v>56</v>
      </c>
      <c r="AF80">
        <v>49</v>
      </c>
      <c r="AG80">
        <v>38</v>
      </c>
      <c r="AH80">
        <v>48</v>
      </c>
      <c r="AI80">
        <v>30</v>
      </c>
      <c r="AJ80">
        <v>31</v>
      </c>
      <c r="AK80">
        <v>25</v>
      </c>
      <c r="AL80">
        <v>26</v>
      </c>
      <c r="AM80">
        <v>21</v>
      </c>
      <c r="AN80">
        <f t="shared" si="24"/>
        <v>904</v>
      </c>
      <c r="AO80" s="87">
        <v>3</v>
      </c>
      <c r="AP80" s="87">
        <v>8</v>
      </c>
      <c r="AQ80" s="87">
        <v>12</v>
      </c>
      <c r="AR80" s="87">
        <v>10</v>
      </c>
      <c r="AS80" s="87">
        <v>10</v>
      </c>
      <c r="AT80" s="87">
        <v>13</v>
      </c>
      <c r="AU80">
        <v>18</v>
      </c>
      <c r="AV80">
        <v>18</v>
      </c>
      <c r="AW80">
        <v>20</v>
      </c>
      <c r="AX80">
        <v>19</v>
      </c>
      <c r="AY80">
        <v>20</v>
      </c>
      <c r="AZ80">
        <v>22</v>
      </c>
      <c r="BA80">
        <v>23</v>
      </c>
      <c r="BB80">
        <v>22</v>
      </c>
      <c r="BC80">
        <v>19</v>
      </c>
      <c r="BD80">
        <v>18</v>
      </c>
      <c r="BE80">
        <v>18</v>
      </c>
      <c r="BF80">
        <v>18</v>
      </c>
      <c r="BG80">
        <v>14</v>
      </c>
      <c r="BH80">
        <v>12</v>
      </c>
      <c r="BI80">
        <v>58</v>
      </c>
      <c r="BJ80">
        <v>59</v>
      </c>
      <c r="BK80">
        <v>57</v>
      </c>
      <c r="BL80">
        <v>50</v>
      </c>
      <c r="BM80">
        <v>59</v>
      </c>
      <c r="BN80">
        <v>38</v>
      </c>
      <c r="BO80">
        <v>47</v>
      </c>
      <c r="BP80">
        <v>51</v>
      </c>
      <c r="BQ80">
        <v>43</v>
      </c>
      <c r="BR80">
        <v>42</v>
      </c>
      <c r="BS80">
        <v>32</v>
      </c>
      <c r="BT80">
        <v>28</v>
      </c>
      <c r="BU80">
        <v>23</v>
      </c>
      <c r="BV80" s="38"/>
      <c r="BW80" s="5">
        <f t="shared" si="25"/>
        <v>181</v>
      </c>
      <c r="BX80" s="5">
        <f t="shared" si="26"/>
        <v>109</v>
      </c>
      <c r="BY80" s="5">
        <f t="shared" si="27"/>
        <v>142</v>
      </c>
      <c r="BZ80" s="5">
        <f t="shared" si="28"/>
        <v>304</v>
      </c>
      <c r="CA80" s="5">
        <f t="shared" si="29"/>
        <v>133</v>
      </c>
      <c r="CB80" s="38">
        <f t="shared" si="19"/>
        <v>173</v>
      </c>
      <c r="CC80" s="38">
        <f t="shared" si="20"/>
        <v>118</v>
      </c>
      <c r="CD80" s="38">
        <f t="shared" si="21"/>
        <v>143</v>
      </c>
      <c r="CE80" s="38">
        <f t="shared" si="22"/>
        <v>302</v>
      </c>
      <c r="CF80" s="38">
        <f t="shared" si="23"/>
        <v>168</v>
      </c>
    </row>
    <row r="81" spans="1:84" x14ac:dyDescent="0.25">
      <c r="A81" s="71" t="s">
        <v>185</v>
      </c>
      <c r="B81" s="2" t="s">
        <v>49</v>
      </c>
      <c r="C81" s="2" t="s">
        <v>141</v>
      </c>
      <c r="D81" s="2" t="s">
        <v>186</v>
      </c>
      <c r="E81">
        <f t="shared" si="17"/>
        <v>1317</v>
      </c>
      <c r="F81">
        <f t="shared" si="18"/>
        <v>661</v>
      </c>
      <c r="G81" s="87">
        <v>10</v>
      </c>
      <c r="H81" s="87">
        <v>5</v>
      </c>
      <c r="I81" s="87">
        <v>10</v>
      </c>
      <c r="J81" s="87">
        <v>12</v>
      </c>
      <c r="K81" s="87">
        <v>13</v>
      </c>
      <c r="L81" s="87">
        <v>12</v>
      </c>
      <c r="M81">
        <v>10</v>
      </c>
      <c r="N81">
        <v>9</v>
      </c>
      <c r="O81">
        <v>12</v>
      </c>
      <c r="P81">
        <v>10</v>
      </c>
      <c r="Q81">
        <v>12</v>
      </c>
      <c r="R81">
        <v>12</v>
      </c>
      <c r="S81">
        <v>13</v>
      </c>
      <c r="T81">
        <v>13</v>
      </c>
      <c r="U81">
        <v>15</v>
      </c>
      <c r="V81">
        <v>13</v>
      </c>
      <c r="W81">
        <v>12</v>
      </c>
      <c r="X81">
        <v>12</v>
      </c>
      <c r="Y81">
        <v>13</v>
      </c>
      <c r="Z81">
        <v>10</v>
      </c>
      <c r="AA81">
        <v>41</v>
      </c>
      <c r="AB81">
        <v>38</v>
      </c>
      <c r="AC81">
        <v>50</v>
      </c>
      <c r="AD81">
        <v>41</v>
      </c>
      <c r="AE81">
        <v>45</v>
      </c>
      <c r="AF81">
        <v>41</v>
      </c>
      <c r="AG81">
        <v>48</v>
      </c>
      <c r="AH81">
        <v>28</v>
      </c>
      <c r="AI81">
        <v>28</v>
      </c>
      <c r="AJ81">
        <v>21</v>
      </c>
      <c r="AK81">
        <v>19</v>
      </c>
      <c r="AL81">
        <v>13</v>
      </c>
      <c r="AM81">
        <v>20</v>
      </c>
      <c r="AN81">
        <f t="shared" si="24"/>
        <v>656</v>
      </c>
      <c r="AO81" s="87">
        <v>8</v>
      </c>
      <c r="AP81" s="87">
        <v>10</v>
      </c>
      <c r="AQ81" s="87">
        <v>10</v>
      </c>
      <c r="AR81" s="87">
        <v>8</v>
      </c>
      <c r="AS81" s="87">
        <v>10</v>
      </c>
      <c r="AT81" s="87">
        <v>11</v>
      </c>
      <c r="AU81">
        <v>10</v>
      </c>
      <c r="AV81">
        <v>12</v>
      </c>
      <c r="AW81">
        <v>10</v>
      </c>
      <c r="AX81">
        <v>11</v>
      </c>
      <c r="AY81">
        <v>11</v>
      </c>
      <c r="AZ81">
        <v>14</v>
      </c>
      <c r="BA81">
        <v>11</v>
      </c>
      <c r="BB81">
        <v>14</v>
      </c>
      <c r="BC81">
        <v>15</v>
      </c>
      <c r="BD81">
        <v>13</v>
      </c>
      <c r="BE81">
        <v>11</v>
      </c>
      <c r="BF81">
        <v>10</v>
      </c>
      <c r="BG81">
        <v>10</v>
      </c>
      <c r="BH81">
        <v>9</v>
      </c>
      <c r="BI81">
        <v>41</v>
      </c>
      <c r="BJ81">
        <v>33</v>
      </c>
      <c r="BK81">
        <v>43</v>
      </c>
      <c r="BL81">
        <v>41</v>
      </c>
      <c r="BM81">
        <v>36</v>
      </c>
      <c r="BN81">
        <v>31</v>
      </c>
      <c r="BO81">
        <v>39</v>
      </c>
      <c r="BP81">
        <v>37</v>
      </c>
      <c r="BQ81">
        <v>29</v>
      </c>
      <c r="BR81">
        <v>27</v>
      </c>
      <c r="BS81">
        <v>26</v>
      </c>
      <c r="BT81">
        <v>20</v>
      </c>
      <c r="BU81">
        <v>35</v>
      </c>
      <c r="BV81" s="38"/>
      <c r="BW81" s="5">
        <f t="shared" si="25"/>
        <v>127</v>
      </c>
      <c r="BX81" s="5">
        <f t="shared" si="26"/>
        <v>78</v>
      </c>
      <c r="BY81" s="5">
        <f t="shared" si="27"/>
        <v>102</v>
      </c>
      <c r="BZ81" s="5">
        <f t="shared" si="28"/>
        <v>253</v>
      </c>
      <c r="CA81" s="5">
        <f t="shared" si="29"/>
        <v>101</v>
      </c>
      <c r="CB81" s="38">
        <f t="shared" si="19"/>
        <v>125</v>
      </c>
      <c r="CC81" s="38">
        <f t="shared" si="20"/>
        <v>74</v>
      </c>
      <c r="CD81" s="38">
        <f t="shared" si="21"/>
        <v>93</v>
      </c>
      <c r="CE81" s="38">
        <f t="shared" si="22"/>
        <v>227</v>
      </c>
      <c r="CF81" s="38">
        <f t="shared" si="23"/>
        <v>137</v>
      </c>
    </row>
    <row r="82" spans="1:84" x14ac:dyDescent="0.25">
      <c r="A82" s="71" t="s">
        <v>187</v>
      </c>
      <c r="B82" s="2" t="s">
        <v>49</v>
      </c>
      <c r="C82" s="2" t="s">
        <v>141</v>
      </c>
      <c r="D82" s="2" t="s">
        <v>188</v>
      </c>
      <c r="E82">
        <f t="shared" si="17"/>
        <v>1205</v>
      </c>
      <c r="F82">
        <f t="shared" si="18"/>
        <v>588</v>
      </c>
      <c r="G82" s="87">
        <v>11</v>
      </c>
      <c r="H82" s="87">
        <v>9</v>
      </c>
      <c r="I82" s="87">
        <v>10</v>
      </c>
      <c r="J82" s="87">
        <v>5</v>
      </c>
      <c r="K82" s="87">
        <v>8</v>
      </c>
      <c r="L82" s="87">
        <v>5</v>
      </c>
      <c r="M82">
        <v>9</v>
      </c>
      <c r="N82">
        <v>10</v>
      </c>
      <c r="O82">
        <v>11</v>
      </c>
      <c r="P82">
        <v>13</v>
      </c>
      <c r="Q82">
        <v>11</v>
      </c>
      <c r="R82">
        <v>12</v>
      </c>
      <c r="S82">
        <v>13</v>
      </c>
      <c r="T82">
        <v>11</v>
      </c>
      <c r="U82">
        <v>14</v>
      </c>
      <c r="V82">
        <v>12</v>
      </c>
      <c r="W82">
        <v>11</v>
      </c>
      <c r="X82">
        <v>10</v>
      </c>
      <c r="Y82">
        <v>8</v>
      </c>
      <c r="Z82">
        <v>11</v>
      </c>
      <c r="AA82">
        <v>44</v>
      </c>
      <c r="AB82">
        <v>34</v>
      </c>
      <c r="AC82">
        <v>33</v>
      </c>
      <c r="AD82">
        <v>33</v>
      </c>
      <c r="AE82">
        <v>40</v>
      </c>
      <c r="AF82">
        <v>40</v>
      </c>
      <c r="AG82">
        <v>30</v>
      </c>
      <c r="AH82">
        <v>27</v>
      </c>
      <c r="AI82">
        <v>22</v>
      </c>
      <c r="AJ82">
        <v>31</v>
      </c>
      <c r="AK82">
        <v>22</v>
      </c>
      <c r="AL82">
        <v>12</v>
      </c>
      <c r="AM82">
        <v>16</v>
      </c>
      <c r="AN82">
        <f t="shared" si="24"/>
        <v>617</v>
      </c>
      <c r="AO82" s="87">
        <v>7</v>
      </c>
      <c r="AP82" s="87">
        <v>9</v>
      </c>
      <c r="AQ82" s="87">
        <v>8</v>
      </c>
      <c r="AR82" s="87">
        <v>9</v>
      </c>
      <c r="AS82" s="87">
        <v>6</v>
      </c>
      <c r="AT82" s="87">
        <v>12</v>
      </c>
      <c r="AU82">
        <v>10</v>
      </c>
      <c r="AV82">
        <v>10</v>
      </c>
      <c r="AW82">
        <v>11</v>
      </c>
      <c r="AX82">
        <v>11</v>
      </c>
      <c r="AY82">
        <v>14</v>
      </c>
      <c r="AZ82">
        <v>15</v>
      </c>
      <c r="BA82">
        <v>15</v>
      </c>
      <c r="BB82">
        <v>14</v>
      </c>
      <c r="BC82">
        <v>15</v>
      </c>
      <c r="BD82">
        <v>13</v>
      </c>
      <c r="BE82">
        <v>10</v>
      </c>
      <c r="BF82">
        <v>12</v>
      </c>
      <c r="BG82">
        <v>10</v>
      </c>
      <c r="BH82">
        <v>7</v>
      </c>
      <c r="BI82">
        <v>34</v>
      </c>
      <c r="BJ82">
        <v>36</v>
      </c>
      <c r="BK82">
        <v>40</v>
      </c>
      <c r="BL82">
        <v>28</v>
      </c>
      <c r="BM82">
        <v>29</v>
      </c>
      <c r="BN82">
        <v>35</v>
      </c>
      <c r="BO82">
        <v>29</v>
      </c>
      <c r="BP82">
        <v>36</v>
      </c>
      <c r="BQ82">
        <v>28</v>
      </c>
      <c r="BR82">
        <v>33</v>
      </c>
      <c r="BS82">
        <v>31</v>
      </c>
      <c r="BT82">
        <v>17</v>
      </c>
      <c r="BU82">
        <v>23</v>
      </c>
      <c r="BV82" s="38"/>
      <c r="BW82" s="5">
        <f t="shared" si="25"/>
        <v>114</v>
      </c>
      <c r="BX82" s="5">
        <f t="shared" si="26"/>
        <v>71</v>
      </c>
      <c r="BY82" s="5">
        <f t="shared" si="27"/>
        <v>97</v>
      </c>
      <c r="BZ82" s="5">
        <f t="shared" si="28"/>
        <v>203</v>
      </c>
      <c r="CA82" s="5">
        <f t="shared" si="29"/>
        <v>103</v>
      </c>
      <c r="CB82" s="38">
        <f t="shared" si="19"/>
        <v>122</v>
      </c>
      <c r="CC82" s="38">
        <f t="shared" si="20"/>
        <v>79</v>
      </c>
      <c r="CD82" s="38">
        <f t="shared" si="21"/>
        <v>87</v>
      </c>
      <c r="CE82" s="38">
        <f t="shared" si="22"/>
        <v>197</v>
      </c>
      <c r="CF82" s="38">
        <f t="shared" si="23"/>
        <v>132</v>
      </c>
    </row>
    <row r="83" spans="1:84" x14ac:dyDescent="0.25">
      <c r="A83" s="71" t="s">
        <v>189</v>
      </c>
      <c r="B83" s="2" t="s">
        <v>49</v>
      </c>
      <c r="C83" s="2" t="s">
        <v>141</v>
      </c>
      <c r="D83" s="2" t="s">
        <v>190</v>
      </c>
      <c r="E83">
        <f t="shared" si="17"/>
        <v>1803</v>
      </c>
      <c r="F83">
        <f t="shared" si="18"/>
        <v>886</v>
      </c>
      <c r="G83" s="87">
        <v>12</v>
      </c>
      <c r="H83" s="87">
        <v>16</v>
      </c>
      <c r="I83" s="87">
        <v>9</v>
      </c>
      <c r="J83" s="87">
        <v>8</v>
      </c>
      <c r="K83" s="87">
        <v>12</v>
      </c>
      <c r="L83" s="87">
        <v>9</v>
      </c>
      <c r="M83">
        <v>23</v>
      </c>
      <c r="N83">
        <v>28</v>
      </c>
      <c r="O83">
        <v>22</v>
      </c>
      <c r="P83">
        <v>27</v>
      </c>
      <c r="Q83">
        <v>25</v>
      </c>
      <c r="R83">
        <v>23</v>
      </c>
      <c r="S83">
        <v>28</v>
      </c>
      <c r="T83">
        <v>21</v>
      </c>
      <c r="U83">
        <v>23</v>
      </c>
      <c r="V83">
        <v>17</v>
      </c>
      <c r="W83">
        <v>11</v>
      </c>
      <c r="X83">
        <v>9</v>
      </c>
      <c r="Y83">
        <v>10</v>
      </c>
      <c r="Z83">
        <v>12</v>
      </c>
      <c r="AA83">
        <v>53</v>
      </c>
      <c r="AB83">
        <v>61</v>
      </c>
      <c r="AC83">
        <v>65</v>
      </c>
      <c r="AD83">
        <v>51</v>
      </c>
      <c r="AE83">
        <v>48</v>
      </c>
      <c r="AF83">
        <v>47</v>
      </c>
      <c r="AG83">
        <v>48</v>
      </c>
      <c r="AH83">
        <v>46</v>
      </c>
      <c r="AI83">
        <v>39</v>
      </c>
      <c r="AJ83">
        <v>30</v>
      </c>
      <c r="AK83">
        <v>19</v>
      </c>
      <c r="AL83">
        <v>17</v>
      </c>
      <c r="AM83">
        <v>17</v>
      </c>
      <c r="AN83">
        <f t="shared" si="24"/>
        <v>917</v>
      </c>
      <c r="AO83" s="87">
        <v>10</v>
      </c>
      <c r="AP83" s="87">
        <v>15</v>
      </c>
      <c r="AQ83" s="87">
        <v>10</v>
      </c>
      <c r="AR83" s="87">
        <v>14</v>
      </c>
      <c r="AS83" s="87">
        <v>12</v>
      </c>
      <c r="AT83" s="87">
        <v>9</v>
      </c>
      <c r="AU83">
        <v>28</v>
      </c>
      <c r="AV83">
        <v>25</v>
      </c>
      <c r="AW83">
        <v>28</v>
      </c>
      <c r="AX83">
        <v>23</v>
      </c>
      <c r="AY83">
        <v>28</v>
      </c>
      <c r="AZ83">
        <v>27</v>
      </c>
      <c r="BA83">
        <v>22</v>
      </c>
      <c r="BB83">
        <v>22</v>
      </c>
      <c r="BC83">
        <v>17</v>
      </c>
      <c r="BD83">
        <v>15</v>
      </c>
      <c r="BE83">
        <v>13</v>
      </c>
      <c r="BF83">
        <v>11</v>
      </c>
      <c r="BG83">
        <v>9</v>
      </c>
      <c r="BH83">
        <v>12</v>
      </c>
      <c r="BI83">
        <v>67</v>
      </c>
      <c r="BJ83">
        <v>46</v>
      </c>
      <c r="BK83">
        <v>55</v>
      </c>
      <c r="BL83">
        <v>57</v>
      </c>
      <c r="BM83">
        <v>52</v>
      </c>
      <c r="BN83">
        <v>48</v>
      </c>
      <c r="BO83">
        <v>43</v>
      </c>
      <c r="BP83">
        <v>42</v>
      </c>
      <c r="BQ83">
        <v>54</v>
      </c>
      <c r="BR83">
        <v>35</v>
      </c>
      <c r="BS83">
        <v>24</v>
      </c>
      <c r="BT83">
        <v>21</v>
      </c>
      <c r="BU83">
        <v>23</v>
      </c>
      <c r="BV83" s="38"/>
      <c r="BW83" s="5">
        <f t="shared" si="25"/>
        <v>214</v>
      </c>
      <c r="BX83" s="5">
        <f t="shared" si="26"/>
        <v>109</v>
      </c>
      <c r="BY83" s="5">
        <f t="shared" si="27"/>
        <v>136</v>
      </c>
      <c r="BZ83" s="5">
        <f t="shared" si="28"/>
        <v>305</v>
      </c>
      <c r="CA83" s="5">
        <f t="shared" si="29"/>
        <v>122</v>
      </c>
      <c r="CB83" s="38">
        <f t="shared" si="19"/>
        <v>229</v>
      </c>
      <c r="CC83" s="38">
        <f t="shared" si="20"/>
        <v>100</v>
      </c>
      <c r="CD83" s="38">
        <f t="shared" si="21"/>
        <v>134</v>
      </c>
      <c r="CE83" s="38">
        <f t="shared" si="22"/>
        <v>297</v>
      </c>
      <c r="CF83" s="38">
        <f t="shared" si="23"/>
        <v>157</v>
      </c>
    </row>
    <row r="84" spans="1:84" x14ac:dyDescent="0.25">
      <c r="A84" s="71" t="s">
        <v>191</v>
      </c>
      <c r="B84" s="2" t="s">
        <v>49</v>
      </c>
      <c r="C84" s="2" t="s">
        <v>141</v>
      </c>
      <c r="D84" s="2" t="s">
        <v>192</v>
      </c>
      <c r="E84">
        <f t="shared" si="17"/>
        <v>1527</v>
      </c>
      <c r="F84">
        <f t="shared" si="18"/>
        <v>750</v>
      </c>
      <c r="G84" s="87">
        <v>11</v>
      </c>
      <c r="H84" s="87">
        <v>9</v>
      </c>
      <c r="I84" s="87">
        <v>7</v>
      </c>
      <c r="J84" s="87">
        <v>10</v>
      </c>
      <c r="K84" s="87">
        <v>13</v>
      </c>
      <c r="L84" s="87">
        <v>5</v>
      </c>
      <c r="M84">
        <v>18</v>
      </c>
      <c r="N84">
        <v>18</v>
      </c>
      <c r="O84">
        <v>18</v>
      </c>
      <c r="P84">
        <v>22</v>
      </c>
      <c r="Q84">
        <v>16</v>
      </c>
      <c r="R84">
        <v>21</v>
      </c>
      <c r="S84">
        <v>18</v>
      </c>
      <c r="T84">
        <v>19</v>
      </c>
      <c r="U84">
        <v>15</v>
      </c>
      <c r="V84">
        <v>11</v>
      </c>
      <c r="W84">
        <v>10</v>
      </c>
      <c r="X84">
        <v>8</v>
      </c>
      <c r="Y84">
        <v>8</v>
      </c>
      <c r="Z84">
        <v>10</v>
      </c>
      <c r="AA84">
        <v>42</v>
      </c>
      <c r="AB84">
        <v>53</v>
      </c>
      <c r="AC84">
        <v>55</v>
      </c>
      <c r="AD84">
        <v>46</v>
      </c>
      <c r="AE84">
        <v>49</v>
      </c>
      <c r="AF84">
        <v>43</v>
      </c>
      <c r="AG84">
        <v>32</v>
      </c>
      <c r="AH84">
        <v>33</v>
      </c>
      <c r="AI84">
        <v>34</v>
      </c>
      <c r="AJ84">
        <v>33</v>
      </c>
      <c r="AK84">
        <v>27</v>
      </c>
      <c r="AL84">
        <v>19</v>
      </c>
      <c r="AM84">
        <v>17</v>
      </c>
      <c r="AN84">
        <f t="shared" si="24"/>
        <v>777</v>
      </c>
      <c r="AO84" s="87">
        <v>5</v>
      </c>
      <c r="AP84" s="87">
        <v>10</v>
      </c>
      <c r="AQ84" s="87">
        <v>10</v>
      </c>
      <c r="AR84" s="87">
        <v>5</v>
      </c>
      <c r="AS84" s="87">
        <v>12</v>
      </c>
      <c r="AT84" s="87">
        <v>6</v>
      </c>
      <c r="AU84">
        <v>16</v>
      </c>
      <c r="AV84">
        <v>16</v>
      </c>
      <c r="AW84">
        <v>16</v>
      </c>
      <c r="AX84">
        <v>19</v>
      </c>
      <c r="AY84">
        <v>19</v>
      </c>
      <c r="AZ84">
        <v>17</v>
      </c>
      <c r="BA84">
        <v>19</v>
      </c>
      <c r="BB84">
        <v>15</v>
      </c>
      <c r="BC84">
        <v>15</v>
      </c>
      <c r="BD84">
        <v>12</v>
      </c>
      <c r="BE84">
        <v>11</v>
      </c>
      <c r="BF84">
        <v>10</v>
      </c>
      <c r="BG84">
        <v>9</v>
      </c>
      <c r="BH84">
        <v>7</v>
      </c>
      <c r="BI84">
        <v>45</v>
      </c>
      <c r="BJ84">
        <v>62</v>
      </c>
      <c r="BK84">
        <v>52</v>
      </c>
      <c r="BL84">
        <v>53</v>
      </c>
      <c r="BM84">
        <v>38</v>
      </c>
      <c r="BN84">
        <v>48</v>
      </c>
      <c r="BO84">
        <v>39</v>
      </c>
      <c r="BP84">
        <v>37</v>
      </c>
      <c r="BQ84">
        <v>39</v>
      </c>
      <c r="BR84">
        <v>36</v>
      </c>
      <c r="BS84">
        <v>26</v>
      </c>
      <c r="BT84">
        <v>25</v>
      </c>
      <c r="BU84">
        <v>28</v>
      </c>
      <c r="BV84" s="38"/>
      <c r="BW84" s="5">
        <f t="shared" si="25"/>
        <v>168</v>
      </c>
      <c r="BX84" s="5">
        <f t="shared" si="26"/>
        <v>81</v>
      </c>
      <c r="BY84" s="5">
        <f t="shared" si="27"/>
        <v>113</v>
      </c>
      <c r="BZ84" s="5">
        <f t="shared" si="28"/>
        <v>258</v>
      </c>
      <c r="CA84" s="5">
        <f t="shared" si="29"/>
        <v>130</v>
      </c>
      <c r="CB84" s="38">
        <f t="shared" si="19"/>
        <v>151</v>
      </c>
      <c r="CC84" s="38">
        <f t="shared" si="20"/>
        <v>82</v>
      </c>
      <c r="CD84" s="38">
        <f t="shared" si="21"/>
        <v>123</v>
      </c>
      <c r="CE84" s="38">
        <f t="shared" si="22"/>
        <v>267</v>
      </c>
      <c r="CF84" s="38">
        <f t="shared" si="23"/>
        <v>154</v>
      </c>
    </row>
    <row r="85" spans="1:84" x14ac:dyDescent="0.25">
      <c r="A85" s="71" t="s">
        <v>193</v>
      </c>
      <c r="B85" s="2" t="s">
        <v>49</v>
      </c>
      <c r="C85" s="2" t="s">
        <v>141</v>
      </c>
      <c r="D85" s="2" t="s">
        <v>194</v>
      </c>
      <c r="E85">
        <f t="shared" si="17"/>
        <v>2460</v>
      </c>
      <c r="F85">
        <f t="shared" si="18"/>
        <v>1193</v>
      </c>
      <c r="G85" s="87">
        <v>11</v>
      </c>
      <c r="H85" s="87">
        <v>23</v>
      </c>
      <c r="I85" s="87">
        <v>13</v>
      </c>
      <c r="J85" s="87">
        <v>18</v>
      </c>
      <c r="K85" s="87">
        <v>21</v>
      </c>
      <c r="L85" s="87">
        <v>22</v>
      </c>
      <c r="M85">
        <v>22</v>
      </c>
      <c r="N85">
        <v>20</v>
      </c>
      <c r="O85">
        <v>23</v>
      </c>
      <c r="P85">
        <v>23</v>
      </c>
      <c r="Q85">
        <v>28</v>
      </c>
      <c r="R85">
        <v>26</v>
      </c>
      <c r="S85">
        <v>25</v>
      </c>
      <c r="T85">
        <v>26</v>
      </c>
      <c r="U85">
        <v>22</v>
      </c>
      <c r="V85">
        <v>23</v>
      </c>
      <c r="W85">
        <v>20</v>
      </c>
      <c r="X85">
        <v>22</v>
      </c>
      <c r="Y85">
        <v>23</v>
      </c>
      <c r="Z85">
        <v>22</v>
      </c>
      <c r="AA85">
        <v>83</v>
      </c>
      <c r="AB85">
        <v>102</v>
      </c>
      <c r="AC85">
        <v>90</v>
      </c>
      <c r="AD85">
        <v>77</v>
      </c>
      <c r="AE85">
        <v>61</v>
      </c>
      <c r="AF85">
        <v>70</v>
      </c>
      <c r="AG85">
        <v>60</v>
      </c>
      <c r="AH85">
        <v>50</v>
      </c>
      <c r="AI85">
        <v>46</v>
      </c>
      <c r="AJ85">
        <v>38</v>
      </c>
      <c r="AK85">
        <v>34</v>
      </c>
      <c r="AL85">
        <v>18</v>
      </c>
      <c r="AM85">
        <v>31</v>
      </c>
      <c r="AN85">
        <f t="shared" si="24"/>
        <v>1267</v>
      </c>
      <c r="AO85" s="87">
        <v>27</v>
      </c>
      <c r="AP85" s="87">
        <v>21</v>
      </c>
      <c r="AQ85" s="87">
        <v>31</v>
      </c>
      <c r="AR85" s="87">
        <v>19</v>
      </c>
      <c r="AS85" s="87">
        <v>26</v>
      </c>
      <c r="AT85" s="87">
        <v>23</v>
      </c>
      <c r="AU85">
        <v>19</v>
      </c>
      <c r="AV85">
        <v>22</v>
      </c>
      <c r="AW85">
        <v>21</v>
      </c>
      <c r="AX85">
        <v>24</v>
      </c>
      <c r="AY85">
        <v>22</v>
      </c>
      <c r="AZ85">
        <v>27</v>
      </c>
      <c r="BA85">
        <v>29</v>
      </c>
      <c r="BB85">
        <v>28</v>
      </c>
      <c r="BC85">
        <v>24</v>
      </c>
      <c r="BD85">
        <v>21</v>
      </c>
      <c r="BE85">
        <v>23</v>
      </c>
      <c r="BF85">
        <v>19</v>
      </c>
      <c r="BG85">
        <v>18</v>
      </c>
      <c r="BH85">
        <v>18</v>
      </c>
      <c r="BI85">
        <v>99</v>
      </c>
      <c r="BJ85">
        <v>104</v>
      </c>
      <c r="BK85">
        <v>88</v>
      </c>
      <c r="BL85">
        <v>72</v>
      </c>
      <c r="BM85">
        <v>59</v>
      </c>
      <c r="BN85">
        <v>59</v>
      </c>
      <c r="BO85">
        <v>61</v>
      </c>
      <c r="BP85">
        <v>56</v>
      </c>
      <c r="BQ85">
        <v>58</v>
      </c>
      <c r="BR85">
        <v>48</v>
      </c>
      <c r="BS85">
        <v>35</v>
      </c>
      <c r="BT85">
        <v>30</v>
      </c>
      <c r="BU85">
        <v>36</v>
      </c>
      <c r="BV85" s="38"/>
      <c r="BW85" s="5">
        <f t="shared" si="25"/>
        <v>250</v>
      </c>
      <c r="BX85" s="5">
        <f t="shared" si="26"/>
        <v>138</v>
      </c>
      <c r="BY85" s="5">
        <f t="shared" si="27"/>
        <v>230</v>
      </c>
      <c r="BZ85" s="5">
        <f t="shared" si="28"/>
        <v>408</v>
      </c>
      <c r="CA85" s="5">
        <f t="shared" si="29"/>
        <v>167</v>
      </c>
      <c r="CB85" s="38">
        <f t="shared" si="19"/>
        <v>282</v>
      </c>
      <c r="CC85" s="38">
        <f t="shared" si="20"/>
        <v>144</v>
      </c>
      <c r="CD85" s="38">
        <f t="shared" si="21"/>
        <v>239</v>
      </c>
      <c r="CE85" s="38">
        <f t="shared" si="22"/>
        <v>395</v>
      </c>
      <c r="CF85" s="38">
        <f t="shared" si="23"/>
        <v>207</v>
      </c>
    </row>
    <row r="86" spans="1:84" x14ac:dyDescent="0.25">
      <c r="A86" s="71" t="s">
        <v>195</v>
      </c>
      <c r="B86" s="2" t="s">
        <v>49</v>
      </c>
      <c r="C86" s="2" t="s">
        <v>141</v>
      </c>
      <c r="D86" s="2" t="s">
        <v>196</v>
      </c>
      <c r="E86">
        <f t="shared" si="17"/>
        <v>860</v>
      </c>
      <c r="F86">
        <f t="shared" si="18"/>
        <v>426</v>
      </c>
      <c r="G86" s="87">
        <v>3</v>
      </c>
      <c r="H86" s="87">
        <v>1</v>
      </c>
      <c r="I86" s="87">
        <v>6</v>
      </c>
      <c r="J86" s="87">
        <v>0</v>
      </c>
      <c r="K86" s="87">
        <v>3</v>
      </c>
      <c r="L86" s="87">
        <v>4</v>
      </c>
      <c r="M86">
        <v>5</v>
      </c>
      <c r="N86">
        <v>6</v>
      </c>
      <c r="O86">
        <v>6</v>
      </c>
      <c r="P86">
        <v>8</v>
      </c>
      <c r="Q86">
        <v>7</v>
      </c>
      <c r="R86">
        <v>7</v>
      </c>
      <c r="S86">
        <v>6</v>
      </c>
      <c r="T86">
        <v>7</v>
      </c>
      <c r="U86">
        <v>7</v>
      </c>
      <c r="V86">
        <v>6</v>
      </c>
      <c r="W86">
        <v>6</v>
      </c>
      <c r="X86">
        <v>6</v>
      </c>
      <c r="Y86">
        <v>6</v>
      </c>
      <c r="Z86">
        <v>6</v>
      </c>
      <c r="AA86">
        <v>27</v>
      </c>
      <c r="AB86">
        <v>26</v>
      </c>
      <c r="AC86">
        <v>39</v>
      </c>
      <c r="AD86">
        <v>27</v>
      </c>
      <c r="AE86">
        <v>25</v>
      </c>
      <c r="AF86">
        <v>23</v>
      </c>
      <c r="AG86">
        <v>23</v>
      </c>
      <c r="AH86">
        <v>19</v>
      </c>
      <c r="AI86">
        <v>27</v>
      </c>
      <c r="AJ86">
        <v>19</v>
      </c>
      <c r="AK86">
        <v>21</v>
      </c>
      <c r="AL86">
        <v>17</v>
      </c>
      <c r="AM86">
        <v>27</v>
      </c>
      <c r="AN86">
        <f t="shared" si="24"/>
        <v>434</v>
      </c>
      <c r="AO86" s="87">
        <v>5</v>
      </c>
      <c r="AP86" s="87">
        <v>3</v>
      </c>
      <c r="AQ86" s="87">
        <v>4</v>
      </c>
      <c r="AR86" s="87">
        <v>2</v>
      </c>
      <c r="AS86" s="87">
        <v>5</v>
      </c>
      <c r="AT86" s="87">
        <v>4</v>
      </c>
      <c r="AU86">
        <v>5</v>
      </c>
      <c r="AV86">
        <v>5</v>
      </c>
      <c r="AW86">
        <v>5</v>
      </c>
      <c r="AX86">
        <v>8</v>
      </c>
      <c r="AY86">
        <v>7</v>
      </c>
      <c r="AZ86">
        <v>7</v>
      </c>
      <c r="BA86">
        <v>6</v>
      </c>
      <c r="BB86">
        <v>5</v>
      </c>
      <c r="BC86">
        <v>6</v>
      </c>
      <c r="BD86">
        <v>6</v>
      </c>
      <c r="BE86">
        <v>6</v>
      </c>
      <c r="BF86">
        <v>6</v>
      </c>
      <c r="BG86">
        <v>6</v>
      </c>
      <c r="BH86">
        <v>7</v>
      </c>
      <c r="BI86">
        <v>28</v>
      </c>
      <c r="BJ86">
        <v>22</v>
      </c>
      <c r="BK86">
        <v>29</v>
      </c>
      <c r="BL86">
        <v>22</v>
      </c>
      <c r="BM86">
        <v>24</v>
      </c>
      <c r="BN86">
        <v>27</v>
      </c>
      <c r="BO86">
        <v>22</v>
      </c>
      <c r="BP86">
        <v>20</v>
      </c>
      <c r="BQ86">
        <v>26</v>
      </c>
      <c r="BR86">
        <v>22</v>
      </c>
      <c r="BS86">
        <v>24</v>
      </c>
      <c r="BT86">
        <v>22</v>
      </c>
      <c r="BU86">
        <v>38</v>
      </c>
      <c r="BV86" s="38"/>
      <c r="BW86" s="5">
        <f t="shared" si="25"/>
        <v>56</v>
      </c>
      <c r="BX86" s="5">
        <f t="shared" si="26"/>
        <v>38</v>
      </c>
      <c r="BY86" s="5">
        <f t="shared" si="27"/>
        <v>65</v>
      </c>
      <c r="BZ86" s="5">
        <f t="shared" si="28"/>
        <v>156</v>
      </c>
      <c r="CA86" s="5">
        <f t="shared" si="29"/>
        <v>111</v>
      </c>
      <c r="CB86" s="38">
        <f t="shared" si="19"/>
        <v>60</v>
      </c>
      <c r="CC86" s="38">
        <f t="shared" si="20"/>
        <v>35</v>
      </c>
      <c r="CD86" s="38">
        <f t="shared" si="21"/>
        <v>63</v>
      </c>
      <c r="CE86" s="38">
        <f t="shared" si="22"/>
        <v>144</v>
      </c>
      <c r="CF86" s="38">
        <f t="shared" si="23"/>
        <v>132</v>
      </c>
    </row>
    <row r="87" spans="1:84" x14ac:dyDescent="0.25">
      <c r="A87" s="71" t="s">
        <v>197</v>
      </c>
      <c r="B87" s="2" t="s">
        <v>49</v>
      </c>
      <c r="C87" s="2" t="s">
        <v>141</v>
      </c>
      <c r="D87" s="2" t="s">
        <v>198</v>
      </c>
      <c r="E87">
        <f t="shared" si="17"/>
        <v>2971</v>
      </c>
      <c r="F87">
        <f t="shared" si="18"/>
        <v>1485</v>
      </c>
      <c r="G87" s="87">
        <v>18</v>
      </c>
      <c r="H87" s="87">
        <v>22</v>
      </c>
      <c r="I87" s="87">
        <v>22</v>
      </c>
      <c r="J87" s="87">
        <v>19</v>
      </c>
      <c r="K87" s="87">
        <v>23</v>
      </c>
      <c r="L87" s="87">
        <v>21</v>
      </c>
      <c r="M87">
        <v>24</v>
      </c>
      <c r="N87">
        <v>29</v>
      </c>
      <c r="O87">
        <v>30</v>
      </c>
      <c r="P87">
        <v>30</v>
      </c>
      <c r="Q87">
        <v>28</v>
      </c>
      <c r="R87">
        <v>29</v>
      </c>
      <c r="S87">
        <v>35</v>
      </c>
      <c r="T87">
        <v>28</v>
      </c>
      <c r="U87">
        <v>34</v>
      </c>
      <c r="V87">
        <v>25</v>
      </c>
      <c r="W87">
        <v>27</v>
      </c>
      <c r="X87">
        <v>28</v>
      </c>
      <c r="Y87">
        <v>27</v>
      </c>
      <c r="Z87">
        <v>31</v>
      </c>
      <c r="AA87">
        <v>124</v>
      </c>
      <c r="AB87">
        <v>96</v>
      </c>
      <c r="AC87">
        <v>113</v>
      </c>
      <c r="AD87">
        <v>107</v>
      </c>
      <c r="AE87">
        <v>87</v>
      </c>
      <c r="AF87">
        <v>79</v>
      </c>
      <c r="AG87">
        <v>84</v>
      </c>
      <c r="AH87">
        <v>62</v>
      </c>
      <c r="AI87">
        <v>58</v>
      </c>
      <c r="AJ87">
        <v>45</v>
      </c>
      <c r="AK87">
        <v>32</v>
      </c>
      <c r="AL87">
        <v>33</v>
      </c>
      <c r="AM87">
        <v>35</v>
      </c>
      <c r="AN87">
        <f t="shared" si="24"/>
        <v>1486</v>
      </c>
      <c r="AO87" s="87">
        <v>20</v>
      </c>
      <c r="AP87" s="87">
        <v>24</v>
      </c>
      <c r="AQ87" s="87">
        <v>22</v>
      </c>
      <c r="AR87" s="87">
        <v>20</v>
      </c>
      <c r="AS87" s="87">
        <v>21</v>
      </c>
      <c r="AT87" s="87">
        <v>22</v>
      </c>
      <c r="AU87">
        <v>30</v>
      </c>
      <c r="AV87">
        <v>24</v>
      </c>
      <c r="AW87">
        <v>27</v>
      </c>
      <c r="AX87">
        <v>26</v>
      </c>
      <c r="AY87">
        <v>33</v>
      </c>
      <c r="AZ87">
        <v>33</v>
      </c>
      <c r="BA87">
        <v>29</v>
      </c>
      <c r="BB87">
        <v>33</v>
      </c>
      <c r="BC87">
        <v>27</v>
      </c>
      <c r="BD87">
        <v>29</v>
      </c>
      <c r="BE87">
        <v>25</v>
      </c>
      <c r="BF87">
        <v>23</v>
      </c>
      <c r="BG87">
        <v>23</v>
      </c>
      <c r="BH87">
        <v>23</v>
      </c>
      <c r="BI87">
        <v>116</v>
      </c>
      <c r="BJ87">
        <v>113</v>
      </c>
      <c r="BK87">
        <v>110</v>
      </c>
      <c r="BL87">
        <v>86</v>
      </c>
      <c r="BM87">
        <v>84</v>
      </c>
      <c r="BN87">
        <v>72</v>
      </c>
      <c r="BO87">
        <v>75</v>
      </c>
      <c r="BP87">
        <v>77</v>
      </c>
      <c r="BQ87">
        <v>54</v>
      </c>
      <c r="BR87">
        <v>53</v>
      </c>
      <c r="BS87">
        <v>41</v>
      </c>
      <c r="BT87">
        <v>46</v>
      </c>
      <c r="BU87">
        <v>45</v>
      </c>
      <c r="BV87" s="38"/>
      <c r="BW87" s="5">
        <f t="shared" si="25"/>
        <v>295</v>
      </c>
      <c r="BX87" s="5">
        <f t="shared" si="26"/>
        <v>177</v>
      </c>
      <c r="BY87" s="5">
        <f t="shared" si="27"/>
        <v>278</v>
      </c>
      <c r="BZ87" s="5">
        <f t="shared" si="28"/>
        <v>532</v>
      </c>
      <c r="CA87" s="5">
        <f t="shared" si="29"/>
        <v>203</v>
      </c>
      <c r="CB87" s="38">
        <f t="shared" si="19"/>
        <v>302</v>
      </c>
      <c r="CC87" s="38">
        <f t="shared" si="20"/>
        <v>166</v>
      </c>
      <c r="CD87" s="38">
        <f t="shared" si="21"/>
        <v>275</v>
      </c>
      <c r="CE87" s="38">
        <f t="shared" si="22"/>
        <v>504</v>
      </c>
      <c r="CF87" s="38">
        <f t="shared" si="23"/>
        <v>239</v>
      </c>
    </row>
    <row r="88" spans="1:84" x14ac:dyDescent="0.25">
      <c r="A88" s="71" t="s">
        <v>199</v>
      </c>
      <c r="B88" s="2" t="s">
        <v>49</v>
      </c>
      <c r="C88" s="2" t="s">
        <v>141</v>
      </c>
      <c r="D88" s="2" t="s">
        <v>200</v>
      </c>
      <c r="E88">
        <f t="shared" si="17"/>
        <v>4676</v>
      </c>
      <c r="F88">
        <f t="shared" si="18"/>
        <v>2372</v>
      </c>
      <c r="G88" s="87">
        <v>32</v>
      </c>
      <c r="H88" s="87">
        <v>28</v>
      </c>
      <c r="I88" s="87">
        <v>27</v>
      </c>
      <c r="J88" s="87">
        <v>43</v>
      </c>
      <c r="K88" s="87">
        <v>43</v>
      </c>
      <c r="L88" s="87">
        <v>26</v>
      </c>
      <c r="M88">
        <v>41</v>
      </c>
      <c r="N88">
        <v>49</v>
      </c>
      <c r="O88">
        <v>45</v>
      </c>
      <c r="P88">
        <v>49</v>
      </c>
      <c r="Q88">
        <v>47</v>
      </c>
      <c r="R88">
        <v>57</v>
      </c>
      <c r="S88">
        <v>52</v>
      </c>
      <c r="T88">
        <v>51</v>
      </c>
      <c r="U88">
        <v>43</v>
      </c>
      <c r="V88">
        <v>40</v>
      </c>
      <c r="W88">
        <v>36</v>
      </c>
      <c r="X88">
        <v>33</v>
      </c>
      <c r="Y88">
        <v>31</v>
      </c>
      <c r="Z88">
        <v>30</v>
      </c>
      <c r="AA88">
        <v>167</v>
      </c>
      <c r="AB88">
        <v>175</v>
      </c>
      <c r="AC88">
        <v>194</v>
      </c>
      <c r="AD88">
        <v>163</v>
      </c>
      <c r="AE88">
        <v>140</v>
      </c>
      <c r="AF88">
        <v>141</v>
      </c>
      <c r="AG88">
        <v>164</v>
      </c>
      <c r="AH88">
        <v>100</v>
      </c>
      <c r="AI88">
        <v>77</v>
      </c>
      <c r="AJ88">
        <v>98</v>
      </c>
      <c r="AK88">
        <v>58</v>
      </c>
      <c r="AL88">
        <v>45</v>
      </c>
      <c r="AM88">
        <v>47</v>
      </c>
      <c r="AN88">
        <f t="shared" si="24"/>
        <v>2304</v>
      </c>
      <c r="AO88" s="87">
        <v>36</v>
      </c>
      <c r="AP88" s="87">
        <v>39</v>
      </c>
      <c r="AQ88" s="87">
        <v>33</v>
      </c>
      <c r="AR88" s="87">
        <v>37</v>
      </c>
      <c r="AS88" s="87">
        <v>29</v>
      </c>
      <c r="AT88" s="87">
        <v>32</v>
      </c>
      <c r="AU88">
        <v>50</v>
      </c>
      <c r="AV88">
        <v>43</v>
      </c>
      <c r="AW88">
        <v>48</v>
      </c>
      <c r="AX88">
        <v>46</v>
      </c>
      <c r="AY88">
        <v>52</v>
      </c>
      <c r="AZ88">
        <v>47</v>
      </c>
      <c r="BA88">
        <v>49</v>
      </c>
      <c r="BB88">
        <v>46</v>
      </c>
      <c r="BC88">
        <v>48</v>
      </c>
      <c r="BD88">
        <v>38</v>
      </c>
      <c r="BE88">
        <v>35</v>
      </c>
      <c r="BF88">
        <v>33</v>
      </c>
      <c r="BG88">
        <v>33</v>
      </c>
      <c r="BH88">
        <v>34</v>
      </c>
      <c r="BI88">
        <v>154</v>
      </c>
      <c r="BJ88">
        <v>157</v>
      </c>
      <c r="BK88">
        <v>156</v>
      </c>
      <c r="BL88">
        <v>142</v>
      </c>
      <c r="BM88">
        <v>121</v>
      </c>
      <c r="BN88">
        <v>118</v>
      </c>
      <c r="BO88">
        <v>146</v>
      </c>
      <c r="BP88">
        <v>86</v>
      </c>
      <c r="BQ88">
        <v>110</v>
      </c>
      <c r="BR88">
        <v>109</v>
      </c>
      <c r="BS88">
        <v>64</v>
      </c>
      <c r="BT88">
        <v>59</v>
      </c>
      <c r="BU88">
        <v>74</v>
      </c>
      <c r="BV88" s="38"/>
      <c r="BW88" s="5">
        <f t="shared" si="25"/>
        <v>487</v>
      </c>
      <c r="BX88" s="5">
        <f t="shared" si="26"/>
        <v>255</v>
      </c>
      <c r="BY88" s="5">
        <f t="shared" si="27"/>
        <v>403</v>
      </c>
      <c r="BZ88" s="5">
        <f t="shared" si="28"/>
        <v>902</v>
      </c>
      <c r="CA88" s="5">
        <f t="shared" si="29"/>
        <v>325</v>
      </c>
      <c r="CB88" s="38">
        <f t="shared" si="19"/>
        <v>492</v>
      </c>
      <c r="CC88" s="38">
        <f t="shared" si="20"/>
        <v>249</v>
      </c>
      <c r="CD88" s="38">
        <f t="shared" si="21"/>
        <v>378</v>
      </c>
      <c r="CE88" s="38">
        <f t="shared" si="22"/>
        <v>769</v>
      </c>
      <c r="CF88" s="38">
        <f t="shared" si="23"/>
        <v>416</v>
      </c>
    </row>
    <row r="89" spans="1:84" x14ac:dyDescent="0.25">
      <c r="A89" s="71" t="s">
        <v>201</v>
      </c>
      <c r="B89" s="2" t="s">
        <v>49</v>
      </c>
      <c r="C89" s="2" t="s">
        <v>141</v>
      </c>
      <c r="D89" s="2" t="s">
        <v>202</v>
      </c>
      <c r="E89">
        <f t="shared" si="17"/>
        <v>1184</v>
      </c>
      <c r="F89">
        <f t="shared" si="18"/>
        <v>584</v>
      </c>
      <c r="G89" s="87">
        <v>7</v>
      </c>
      <c r="H89" s="87">
        <v>6</v>
      </c>
      <c r="I89" s="87">
        <v>10</v>
      </c>
      <c r="J89" s="87">
        <v>5</v>
      </c>
      <c r="K89" s="87">
        <v>10</v>
      </c>
      <c r="L89" s="87">
        <v>14</v>
      </c>
      <c r="M89">
        <v>9</v>
      </c>
      <c r="N89">
        <v>12</v>
      </c>
      <c r="O89">
        <v>12</v>
      </c>
      <c r="P89">
        <v>9</v>
      </c>
      <c r="Q89">
        <v>10</v>
      </c>
      <c r="R89">
        <v>14</v>
      </c>
      <c r="S89">
        <v>11</v>
      </c>
      <c r="T89">
        <v>11</v>
      </c>
      <c r="U89">
        <v>14</v>
      </c>
      <c r="V89">
        <v>9</v>
      </c>
      <c r="W89">
        <v>8</v>
      </c>
      <c r="X89">
        <v>10</v>
      </c>
      <c r="Y89">
        <v>8</v>
      </c>
      <c r="Z89">
        <v>9</v>
      </c>
      <c r="AA89">
        <v>31</v>
      </c>
      <c r="AB89">
        <v>45</v>
      </c>
      <c r="AC89">
        <v>37</v>
      </c>
      <c r="AD89">
        <v>38</v>
      </c>
      <c r="AE89">
        <v>39</v>
      </c>
      <c r="AF89">
        <v>26</v>
      </c>
      <c r="AG89">
        <v>28</v>
      </c>
      <c r="AH89">
        <v>39</v>
      </c>
      <c r="AI89">
        <v>26</v>
      </c>
      <c r="AJ89">
        <v>21</v>
      </c>
      <c r="AK89">
        <v>27</v>
      </c>
      <c r="AL89">
        <v>13</v>
      </c>
      <c r="AM89">
        <v>16</v>
      </c>
      <c r="AN89">
        <f t="shared" si="24"/>
        <v>600</v>
      </c>
      <c r="AO89" s="87">
        <v>6</v>
      </c>
      <c r="AP89" s="87">
        <v>6</v>
      </c>
      <c r="AQ89" s="87">
        <v>4</v>
      </c>
      <c r="AR89" s="87">
        <v>9</v>
      </c>
      <c r="AS89" s="87">
        <v>7</v>
      </c>
      <c r="AT89" s="87">
        <v>9</v>
      </c>
      <c r="AU89">
        <v>11</v>
      </c>
      <c r="AV89">
        <v>9</v>
      </c>
      <c r="AW89">
        <v>10</v>
      </c>
      <c r="AX89">
        <v>12</v>
      </c>
      <c r="AY89">
        <v>12</v>
      </c>
      <c r="AZ89">
        <v>12</v>
      </c>
      <c r="BA89">
        <v>13</v>
      </c>
      <c r="BB89">
        <v>14</v>
      </c>
      <c r="BC89">
        <v>15</v>
      </c>
      <c r="BD89">
        <v>10</v>
      </c>
      <c r="BE89">
        <v>9</v>
      </c>
      <c r="BF89">
        <v>8</v>
      </c>
      <c r="BG89">
        <v>6</v>
      </c>
      <c r="BH89">
        <v>11</v>
      </c>
      <c r="BI89">
        <v>36</v>
      </c>
      <c r="BJ89">
        <v>40</v>
      </c>
      <c r="BK89">
        <v>27</v>
      </c>
      <c r="BL89">
        <v>39</v>
      </c>
      <c r="BM89">
        <v>31</v>
      </c>
      <c r="BN89">
        <v>30</v>
      </c>
      <c r="BO89">
        <v>33</v>
      </c>
      <c r="BP89">
        <v>48</v>
      </c>
      <c r="BQ89">
        <v>27</v>
      </c>
      <c r="BR89">
        <v>22</v>
      </c>
      <c r="BS89">
        <v>29</v>
      </c>
      <c r="BT89">
        <v>19</v>
      </c>
      <c r="BU89">
        <v>26</v>
      </c>
      <c r="BV89" s="38"/>
      <c r="BW89" s="5">
        <f t="shared" si="25"/>
        <v>118</v>
      </c>
      <c r="BX89" s="5">
        <f t="shared" si="26"/>
        <v>63</v>
      </c>
      <c r="BY89" s="5">
        <f t="shared" si="27"/>
        <v>93</v>
      </c>
      <c r="BZ89" s="5">
        <f t="shared" si="28"/>
        <v>207</v>
      </c>
      <c r="CA89" s="5">
        <f t="shared" si="29"/>
        <v>103</v>
      </c>
      <c r="CB89" s="38">
        <f t="shared" si="19"/>
        <v>107</v>
      </c>
      <c r="CC89" s="38">
        <f t="shared" si="20"/>
        <v>69</v>
      </c>
      <c r="CD89" s="38">
        <f t="shared" si="21"/>
        <v>93</v>
      </c>
      <c r="CE89" s="38">
        <f t="shared" si="22"/>
        <v>208</v>
      </c>
      <c r="CF89" s="38">
        <f t="shared" si="23"/>
        <v>123</v>
      </c>
    </row>
    <row r="90" spans="1:84" x14ac:dyDescent="0.25">
      <c r="A90" s="71" t="s">
        <v>203</v>
      </c>
      <c r="B90" s="2" t="s">
        <v>49</v>
      </c>
      <c r="C90" s="2" t="s">
        <v>141</v>
      </c>
      <c r="D90" s="2" t="s">
        <v>45</v>
      </c>
      <c r="E90">
        <f t="shared" si="17"/>
        <v>1338</v>
      </c>
      <c r="F90">
        <f t="shared" si="18"/>
        <v>654</v>
      </c>
      <c r="G90" s="90">
        <v>8</v>
      </c>
      <c r="H90" s="90">
        <v>11</v>
      </c>
      <c r="I90" s="90">
        <v>10</v>
      </c>
      <c r="J90" s="90">
        <v>8</v>
      </c>
      <c r="K90" s="90">
        <v>6</v>
      </c>
      <c r="L90" s="90">
        <v>9</v>
      </c>
      <c r="M90">
        <v>9</v>
      </c>
      <c r="N90">
        <v>12</v>
      </c>
      <c r="O90">
        <v>12</v>
      </c>
      <c r="P90">
        <v>12</v>
      </c>
      <c r="Q90">
        <v>13</v>
      </c>
      <c r="R90">
        <v>17</v>
      </c>
      <c r="S90">
        <v>17</v>
      </c>
      <c r="T90">
        <v>16</v>
      </c>
      <c r="U90">
        <v>13</v>
      </c>
      <c r="V90">
        <v>11</v>
      </c>
      <c r="W90">
        <v>12</v>
      </c>
      <c r="X90">
        <v>10</v>
      </c>
      <c r="Y90">
        <v>9</v>
      </c>
      <c r="Z90">
        <v>10</v>
      </c>
      <c r="AA90">
        <v>40</v>
      </c>
      <c r="AB90">
        <v>32</v>
      </c>
      <c r="AC90">
        <v>40</v>
      </c>
      <c r="AD90">
        <v>43</v>
      </c>
      <c r="AE90">
        <v>39</v>
      </c>
      <c r="AF90">
        <v>39</v>
      </c>
      <c r="AG90">
        <v>35</v>
      </c>
      <c r="AH90">
        <v>31</v>
      </c>
      <c r="AI90">
        <v>37</v>
      </c>
      <c r="AJ90">
        <v>29</v>
      </c>
      <c r="AK90">
        <v>24</v>
      </c>
      <c r="AL90">
        <v>23</v>
      </c>
      <c r="AM90">
        <v>17</v>
      </c>
      <c r="AN90">
        <f t="shared" si="24"/>
        <v>684</v>
      </c>
      <c r="AO90" s="90">
        <v>16</v>
      </c>
      <c r="AP90" s="90">
        <v>2</v>
      </c>
      <c r="AQ90" s="90">
        <v>5</v>
      </c>
      <c r="AR90" s="90">
        <v>7</v>
      </c>
      <c r="AS90" s="90">
        <v>4</v>
      </c>
      <c r="AT90" s="90">
        <v>6</v>
      </c>
      <c r="AU90">
        <v>10</v>
      </c>
      <c r="AV90">
        <v>9</v>
      </c>
      <c r="AW90">
        <v>11</v>
      </c>
      <c r="AX90">
        <v>14</v>
      </c>
      <c r="AY90">
        <v>16</v>
      </c>
      <c r="AZ90">
        <v>16</v>
      </c>
      <c r="BA90">
        <v>18</v>
      </c>
      <c r="BB90">
        <v>18</v>
      </c>
      <c r="BC90">
        <v>16</v>
      </c>
      <c r="BD90">
        <v>14</v>
      </c>
      <c r="BE90">
        <v>12</v>
      </c>
      <c r="BF90">
        <v>9</v>
      </c>
      <c r="BG90">
        <v>11</v>
      </c>
      <c r="BH90">
        <v>9</v>
      </c>
      <c r="BI90">
        <v>41</v>
      </c>
      <c r="BJ90">
        <v>33</v>
      </c>
      <c r="BK90">
        <v>32</v>
      </c>
      <c r="BL90">
        <v>41</v>
      </c>
      <c r="BM90">
        <v>37</v>
      </c>
      <c r="BN90">
        <v>30</v>
      </c>
      <c r="BO90">
        <v>41</v>
      </c>
      <c r="BP90">
        <v>30</v>
      </c>
      <c r="BQ90">
        <v>45</v>
      </c>
      <c r="BR90">
        <v>36</v>
      </c>
      <c r="BS90">
        <v>36</v>
      </c>
      <c r="BT90">
        <v>30</v>
      </c>
      <c r="BU90">
        <v>29</v>
      </c>
      <c r="BV90" s="38"/>
      <c r="BW90" s="5">
        <f t="shared" si="25"/>
        <v>127</v>
      </c>
      <c r="BX90" s="5">
        <f t="shared" si="26"/>
        <v>79</v>
      </c>
      <c r="BY90" s="5">
        <f t="shared" si="27"/>
        <v>91</v>
      </c>
      <c r="BZ90" s="5">
        <f t="shared" si="28"/>
        <v>227</v>
      </c>
      <c r="CA90" s="5">
        <f t="shared" si="29"/>
        <v>130</v>
      </c>
      <c r="CB90" s="38">
        <f t="shared" si="19"/>
        <v>116</v>
      </c>
      <c r="CC90" s="38">
        <f t="shared" si="20"/>
        <v>87</v>
      </c>
      <c r="CD90" s="38">
        <f t="shared" si="21"/>
        <v>94</v>
      </c>
      <c r="CE90" s="38">
        <f t="shared" si="22"/>
        <v>211</v>
      </c>
      <c r="CF90" s="38">
        <f t="shared" si="23"/>
        <v>176</v>
      </c>
    </row>
    <row r="91" spans="1:84" x14ac:dyDescent="0.25">
      <c r="A91" s="71" t="s">
        <v>204</v>
      </c>
      <c r="B91" s="2" t="s">
        <v>49</v>
      </c>
      <c r="C91" s="2" t="s">
        <v>141</v>
      </c>
      <c r="D91" s="2" t="s">
        <v>205</v>
      </c>
      <c r="E91">
        <f t="shared" si="17"/>
        <v>9372</v>
      </c>
      <c r="F91">
        <f t="shared" si="18"/>
        <v>4691</v>
      </c>
      <c r="G91" s="87">
        <v>98</v>
      </c>
      <c r="H91" s="87">
        <v>85</v>
      </c>
      <c r="I91" s="87">
        <v>90</v>
      </c>
      <c r="J91" s="87">
        <v>82</v>
      </c>
      <c r="K91" s="87">
        <v>85</v>
      </c>
      <c r="L91" s="87">
        <v>96</v>
      </c>
      <c r="M91">
        <v>87</v>
      </c>
      <c r="N91">
        <v>77</v>
      </c>
      <c r="O91">
        <v>86</v>
      </c>
      <c r="P91">
        <v>84</v>
      </c>
      <c r="Q91">
        <v>97</v>
      </c>
      <c r="R91">
        <v>98</v>
      </c>
      <c r="S91">
        <v>98</v>
      </c>
      <c r="T91">
        <v>83</v>
      </c>
      <c r="U91">
        <v>99</v>
      </c>
      <c r="V91">
        <v>82</v>
      </c>
      <c r="W91">
        <v>94</v>
      </c>
      <c r="X91">
        <v>73</v>
      </c>
      <c r="Y91">
        <v>83</v>
      </c>
      <c r="Z91">
        <v>89</v>
      </c>
      <c r="AA91">
        <v>328</v>
      </c>
      <c r="AB91">
        <v>415</v>
      </c>
      <c r="AC91">
        <v>363</v>
      </c>
      <c r="AD91">
        <v>331</v>
      </c>
      <c r="AE91">
        <v>267</v>
      </c>
      <c r="AF91">
        <v>270</v>
      </c>
      <c r="AG91">
        <v>223</v>
      </c>
      <c r="AH91">
        <v>195</v>
      </c>
      <c r="AI91">
        <v>159</v>
      </c>
      <c r="AJ91">
        <v>147</v>
      </c>
      <c r="AK91">
        <v>84</v>
      </c>
      <c r="AL91">
        <v>71</v>
      </c>
      <c r="AM91">
        <v>72</v>
      </c>
      <c r="AN91">
        <f t="shared" si="24"/>
        <v>4681</v>
      </c>
      <c r="AO91" s="87">
        <v>62</v>
      </c>
      <c r="AP91" s="87">
        <v>85</v>
      </c>
      <c r="AQ91" s="87">
        <v>72</v>
      </c>
      <c r="AR91" s="87">
        <v>88</v>
      </c>
      <c r="AS91" s="87">
        <v>88</v>
      </c>
      <c r="AT91" s="87">
        <v>96</v>
      </c>
      <c r="AU91">
        <v>77</v>
      </c>
      <c r="AV91">
        <v>91</v>
      </c>
      <c r="AW91">
        <v>84</v>
      </c>
      <c r="AX91">
        <v>81</v>
      </c>
      <c r="AY91">
        <v>80</v>
      </c>
      <c r="AZ91">
        <v>83</v>
      </c>
      <c r="BA91">
        <v>84</v>
      </c>
      <c r="BB91">
        <v>97</v>
      </c>
      <c r="BC91">
        <v>76</v>
      </c>
      <c r="BD91">
        <v>86</v>
      </c>
      <c r="BE91">
        <v>74</v>
      </c>
      <c r="BF91">
        <v>91</v>
      </c>
      <c r="BG91">
        <v>76</v>
      </c>
      <c r="BH91">
        <v>66</v>
      </c>
      <c r="BI91">
        <v>387</v>
      </c>
      <c r="BJ91">
        <v>359</v>
      </c>
      <c r="BK91">
        <v>384</v>
      </c>
      <c r="BL91">
        <v>289</v>
      </c>
      <c r="BM91">
        <v>251</v>
      </c>
      <c r="BN91">
        <v>255</v>
      </c>
      <c r="BO91">
        <v>265</v>
      </c>
      <c r="BP91">
        <v>197</v>
      </c>
      <c r="BQ91">
        <v>199</v>
      </c>
      <c r="BR91">
        <v>146</v>
      </c>
      <c r="BS91">
        <v>125</v>
      </c>
      <c r="BT91">
        <v>75</v>
      </c>
      <c r="BU91">
        <v>112</v>
      </c>
      <c r="BV91" s="38"/>
      <c r="BW91" s="5">
        <f t="shared" si="25"/>
        <v>1065</v>
      </c>
      <c r="BX91" s="5">
        <f t="shared" si="26"/>
        <v>529</v>
      </c>
      <c r="BY91" s="5">
        <f t="shared" si="27"/>
        <v>915</v>
      </c>
      <c r="BZ91" s="5">
        <f t="shared" si="28"/>
        <v>1649</v>
      </c>
      <c r="CA91" s="5">
        <f t="shared" si="29"/>
        <v>533</v>
      </c>
      <c r="CB91" s="38">
        <f t="shared" si="19"/>
        <v>987</v>
      </c>
      <c r="CC91" s="38">
        <f t="shared" si="20"/>
        <v>508</v>
      </c>
      <c r="CD91" s="38">
        <f t="shared" si="21"/>
        <v>888</v>
      </c>
      <c r="CE91" s="38">
        <f t="shared" si="22"/>
        <v>1641</v>
      </c>
      <c r="CF91" s="38">
        <f t="shared" si="23"/>
        <v>657</v>
      </c>
    </row>
    <row r="92" spans="1:84" x14ac:dyDescent="0.25">
      <c r="A92" s="71" t="s">
        <v>206</v>
      </c>
      <c r="B92" s="2" t="s">
        <v>49</v>
      </c>
      <c r="C92" s="2" t="s">
        <v>49</v>
      </c>
      <c r="D92" s="2" t="s">
        <v>49</v>
      </c>
      <c r="E92">
        <f t="shared" si="17"/>
        <v>10282</v>
      </c>
      <c r="F92">
        <f t="shared" si="18"/>
        <v>5085</v>
      </c>
      <c r="G92" s="87">
        <v>81</v>
      </c>
      <c r="H92" s="87">
        <v>84</v>
      </c>
      <c r="I92" s="87">
        <v>71</v>
      </c>
      <c r="J92" s="87">
        <v>100</v>
      </c>
      <c r="K92" s="87">
        <v>100</v>
      </c>
      <c r="L92" s="87">
        <v>116</v>
      </c>
      <c r="M92">
        <v>79</v>
      </c>
      <c r="N92">
        <v>73</v>
      </c>
      <c r="O92">
        <v>81</v>
      </c>
      <c r="P92">
        <v>88</v>
      </c>
      <c r="Q92">
        <v>83</v>
      </c>
      <c r="R92">
        <v>93</v>
      </c>
      <c r="S92">
        <v>103</v>
      </c>
      <c r="T92">
        <v>89</v>
      </c>
      <c r="U92">
        <v>105</v>
      </c>
      <c r="V92">
        <v>89</v>
      </c>
      <c r="W92">
        <v>82</v>
      </c>
      <c r="X92">
        <v>90</v>
      </c>
      <c r="Y92">
        <v>81</v>
      </c>
      <c r="Z92">
        <v>73</v>
      </c>
      <c r="AA92">
        <v>372</v>
      </c>
      <c r="AB92">
        <v>376</v>
      </c>
      <c r="AC92">
        <v>406</v>
      </c>
      <c r="AD92">
        <v>338</v>
      </c>
      <c r="AE92">
        <v>318</v>
      </c>
      <c r="AF92">
        <v>289</v>
      </c>
      <c r="AG92">
        <v>269</v>
      </c>
      <c r="AH92">
        <v>215</v>
      </c>
      <c r="AI92">
        <v>180</v>
      </c>
      <c r="AJ92">
        <v>198</v>
      </c>
      <c r="AK92">
        <v>157</v>
      </c>
      <c r="AL92">
        <v>105</v>
      </c>
      <c r="AM92">
        <v>101</v>
      </c>
      <c r="AN92">
        <f t="shared" si="24"/>
        <v>5197</v>
      </c>
      <c r="AO92" s="87">
        <v>77</v>
      </c>
      <c r="AP92" s="87">
        <v>81</v>
      </c>
      <c r="AQ92" s="87">
        <v>89</v>
      </c>
      <c r="AR92" s="87">
        <v>89</v>
      </c>
      <c r="AS92" s="87">
        <v>90</v>
      </c>
      <c r="AT92" s="87">
        <v>107</v>
      </c>
      <c r="AU92">
        <v>75</v>
      </c>
      <c r="AV92">
        <v>88</v>
      </c>
      <c r="AW92">
        <v>88</v>
      </c>
      <c r="AX92">
        <v>80</v>
      </c>
      <c r="AY92">
        <v>102</v>
      </c>
      <c r="AZ92">
        <v>98</v>
      </c>
      <c r="BA92">
        <v>94</v>
      </c>
      <c r="BB92">
        <v>104</v>
      </c>
      <c r="BC92">
        <v>84</v>
      </c>
      <c r="BD92">
        <v>90</v>
      </c>
      <c r="BE92">
        <v>93</v>
      </c>
      <c r="BF92">
        <v>80</v>
      </c>
      <c r="BG92">
        <v>82</v>
      </c>
      <c r="BH92">
        <v>80</v>
      </c>
      <c r="BI92">
        <v>347</v>
      </c>
      <c r="BJ92">
        <v>382</v>
      </c>
      <c r="BK92">
        <v>339</v>
      </c>
      <c r="BL92">
        <v>319</v>
      </c>
      <c r="BM92">
        <v>299</v>
      </c>
      <c r="BN92">
        <v>335</v>
      </c>
      <c r="BO92">
        <v>294</v>
      </c>
      <c r="BP92">
        <v>208</v>
      </c>
      <c r="BQ92">
        <v>244</v>
      </c>
      <c r="BR92">
        <v>187</v>
      </c>
      <c r="BS92">
        <v>170</v>
      </c>
      <c r="BT92">
        <v>148</v>
      </c>
      <c r="BU92">
        <v>154</v>
      </c>
      <c r="BV92" s="38"/>
      <c r="BW92" s="5">
        <f t="shared" si="25"/>
        <v>1049</v>
      </c>
      <c r="BX92" s="5">
        <f t="shared" si="26"/>
        <v>558</v>
      </c>
      <c r="BY92" s="5">
        <f t="shared" si="27"/>
        <v>902</v>
      </c>
      <c r="BZ92" s="5">
        <f t="shared" si="28"/>
        <v>1835</v>
      </c>
      <c r="CA92" s="5">
        <f t="shared" si="29"/>
        <v>741</v>
      </c>
      <c r="CB92" s="38">
        <f t="shared" si="19"/>
        <v>1064</v>
      </c>
      <c r="CC92" s="38">
        <f t="shared" si="20"/>
        <v>545</v>
      </c>
      <c r="CD92" s="38">
        <f t="shared" si="21"/>
        <v>891</v>
      </c>
      <c r="CE92" s="38">
        <f t="shared" si="22"/>
        <v>1794</v>
      </c>
      <c r="CF92" s="38">
        <f t="shared" si="23"/>
        <v>903</v>
      </c>
    </row>
    <row r="93" spans="1:84" x14ac:dyDescent="0.25">
      <c r="A93" s="71" t="s">
        <v>207</v>
      </c>
      <c r="B93" s="2" t="s">
        <v>49</v>
      </c>
      <c r="C93" s="2" t="s">
        <v>49</v>
      </c>
      <c r="D93" s="2" t="s">
        <v>208</v>
      </c>
      <c r="E93">
        <f t="shared" si="17"/>
        <v>7919</v>
      </c>
      <c r="F93">
        <f t="shared" si="18"/>
        <v>3944</v>
      </c>
      <c r="G93" s="87">
        <v>61</v>
      </c>
      <c r="H93" s="87">
        <v>56</v>
      </c>
      <c r="I93" s="87">
        <v>75</v>
      </c>
      <c r="J93" s="87">
        <v>66</v>
      </c>
      <c r="K93" s="87">
        <v>61</v>
      </c>
      <c r="L93" s="87">
        <v>59</v>
      </c>
      <c r="M93">
        <v>61</v>
      </c>
      <c r="N93">
        <v>68</v>
      </c>
      <c r="O93">
        <v>78</v>
      </c>
      <c r="P93">
        <v>79</v>
      </c>
      <c r="Q93">
        <v>76</v>
      </c>
      <c r="R93">
        <v>96</v>
      </c>
      <c r="S93">
        <v>83</v>
      </c>
      <c r="T93">
        <v>81</v>
      </c>
      <c r="U93">
        <v>96</v>
      </c>
      <c r="V93">
        <v>76</v>
      </c>
      <c r="W93">
        <v>86</v>
      </c>
      <c r="X93">
        <v>80</v>
      </c>
      <c r="Y93">
        <v>71</v>
      </c>
      <c r="Z93">
        <v>65</v>
      </c>
      <c r="AA93">
        <v>282</v>
      </c>
      <c r="AB93">
        <v>263</v>
      </c>
      <c r="AC93">
        <v>274</v>
      </c>
      <c r="AD93">
        <v>254</v>
      </c>
      <c r="AE93">
        <v>251</v>
      </c>
      <c r="AF93">
        <v>247</v>
      </c>
      <c r="AG93">
        <v>219</v>
      </c>
      <c r="AH93">
        <v>166</v>
      </c>
      <c r="AI93">
        <v>129</v>
      </c>
      <c r="AJ93">
        <v>123</v>
      </c>
      <c r="AK93">
        <v>125</v>
      </c>
      <c r="AL93">
        <v>61</v>
      </c>
      <c r="AM93">
        <v>76</v>
      </c>
      <c r="AN93">
        <f t="shared" si="24"/>
        <v>3975</v>
      </c>
      <c r="AO93" s="87">
        <v>49</v>
      </c>
      <c r="AP93" s="87">
        <v>68</v>
      </c>
      <c r="AQ93" s="87">
        <v>54</v>
      </c>
      <c r="AR93" s="87">
        <v>64</v>
      </c>
      <c r="AS93" s="87">
        <v>63</v>
      </c>
      <c r="AT93" s="87">
        <v>51</v>
      </c>
      <c r="AU93">
        <v>68</v>
      </c>
      <c r="AV93">
        <v>66</v>
      </c>
      <c r="AW93">
        <v>66</v>
      </c>
      <c r="AX93">
        <v>64</v>
      </c>
      <c r="AY93">
        <v>87</v>
      </c>
      <c r="AZ93">
        <v>75</v>
      </c>
      <c r="BA93">
        <v>93</v>
      </c>
      <c r="BB93">
        <v>95</v>
      </c>
      <c r="BC93">
        <v>76</v>
      </c>
      <c r="BD93">
        <v>83</v>
      </c>
      <c r="BE93">
        <v>67</v>
      </c>
      <c r="BF93">
        <v>66</v>
      </c>
      <c r="BG93">
        <v>66</v>
      </c>
      <c r="BH93">
        <v>57</v>
      </c>
      <c r="BI93">
        <v>223</v>
      </c>
      <c r="BJ93">
        <v>257</v>
      </c>
      <c r="BK93">
        <v>278</v>
      </c>
      <c r="BL93">
        <v>305</v>
      </c>
      <c r="BM93">
        <v>277</v>
      </c>
      <c r="BN93">
        <v>234</v>
      </c>
      <c r="BO93">
        <v>180</v>
      </c>
      <c r="BP93">
        <v>154</v>
      </c>
      <c r="BQ93">
        <v>184</v>
      </c>
      <c r="BR93">
        <v>156</v>
      </c>
      <c r="BS93">
        <v>173</v>
      </c>
      <c r="BT93">
        <v>86</v>
      </c>
      <c r="BU93">
        <v>90</v>
      </c>
      <c r="BV93" s="38"/>
      <c r="BW93" s="5">
        <f t="shared" si="25"/>
        <v>836</v>
      </c>
      <c r="BX93" s="5">
        <f t="shared" si="26"/>
        <v>502</v>
      </c>
      <c r="BY93" s="5">
        <f t="shared" si="27"/>
        <v>681</v>
      </c>
      <c r="BZ93" s="5">
        <f t="shared" si="28"/>
        <v>1411</v>
      </c>
      <c r="CA93" s="5">
        <f t="shared" si="29"/>
        <v>514</v>
      </c>
      <c r="CB93" s="38">
        <f t="shared" si="19"/>
        <v>775</v>
      </c>
      <c r="CC93" s="38">
        <f t="shared" si="20"/>
        <v>480</v>
      </c>
      <c r="CD93" s="38">
        <f t="shared" si="21"/>
        <v>603</v>
      </c>
      <c r="CE93" s="38">
        <f t="shared" si="22"/>
        <v>1428</v>
      </c>
      <c r="CF93" s="38">
        <f t="shared" si="23"/>
        <v>689</v>
      </c>
    </row>
    <row r="94" spans="1:84" x14ac:dyDescent="0.25">
      <c r="A94" s="71" t="s">
        <v>209</v>
      </c>
      <c r="B94" s="2" t="s">
        <v>49</v>
      </c>
      <c r="C94" s="2" t="s">
        <v>49</v>
      </c>
      <c r="D94" s="2" t="s">
        <v>210</v>
      </c>
      <c r="E94">
        <f t="shared" si="17"/>
        <v>1924</v>
      </c>
      <c r="F94">
        <f t="shared" si="18"/>
        <v>967</v>
      </c>
      <c r="G94" s="87">
        <v>5</v>
      </c>
      <c r="H94" s="87">
        <v>8</v>
      </c>
      <c r="I94" s="87">
        <v>14</v>
      </c>
      <c r="J94" s="87">
        <v>10</v>
      </c>
      <c r="K94" s="87">
        <v>11</v>
      </c>
      <c r="L94" s="87">
        <v>9</v>
      </c>
      <c r="M94">
        <v>13</v>
      </c>
      <c r="N94">
        <v>14</v>
      </c>
      <c r="O94">
        <v>15</v>
      </c>
      <c r="P94">
        <v>14</v>
      </c>
      <c r="Q94">
        <v>15</v>
      </c>
      <c r="R94">
        <v>15</v>
      </c>
      <c r="S94">
        <v>15</v>
      </c>
      <c r="T94">
        <v>17</v>
      </c>
      <c r="U94">
        <v>16</v>
      </c>
      <c r="V94">
        <v>16</v>
      </c>
      <c r="W94">
        <v>13</v>
      </c>
      <c r="X94">
        <v>15</v>
      </c>
      <c r="Y94">
        <v>14</v>
      </c>
      <c r="Z94">
        <v>12</v>
      </c>
      <c r="AA94">
        <v>75</v>
      </c>
      <c r="AB94">
        <v>68</v>
      </c>
      <c r="AC94">
        <v>62</v>
      </c>
      <c r="AD94">
        <v>68</v>
      </c>
      <c r="AE94">
        <v>70</v>
      </c>
      <c r="AF94">
        <v>63</v>
      </c>
      <c r="AG94">
        <v>63</v>
      </c>
      <c r="AH94">
        <v>50</v>
      </c>
      <c r="AI94">
        <v>42</v>
      </c>
      <c r="AJ94">
        <v>47</v>
      </c>
      <c r="AK94">
        <v>39</v>
      </c>
      <c r="AL94">
        <v>30</v>
      </c>
      <c r="AM94">
        <v>29</v>
      </c>
      <c r="AN94">
        <f t="shared" si="24"/>
        <v>957</v>
      </c>
      <c r="AO94" s="87">
        <v>4</v>
      </c>
      <c r="AP94" s="87">
        <v>9</v>
      </c>
      <c r="AQ94" s="87">
        <v>4</v>
      </c>
      <c r="AR94" s="87">
        <v>10</v>
      </c>
      <c r="AS94" s="87">
        <v>8</v>
      </c>
      <c r="AT94" s="87">
        <v>10</v>
      </c>
      <c r="AU94">
        <v>14</v>
      </c>
      <c r="AV94">
        <v>13</v>
      </c>
      <c r="AW94">
        <v>13</v>
      </c>
      <c r="AX94">
        <v>10</v>
      </c>
      <c r="AY94">
        <v>14</v>
      </c>
      <c r="AZ94">
        <v>15</v>
      </c>
      <c r="BA94">
        <v>16</v>
      </c>
      <c r="BB94">
        <v>14</v>
      </c>
      <c r="BC94">
        <v>14</v>
      </c>
      <c r="BD94">
        <v>13</v>
      </c>
      <c r="BE94">
        <v>15</v>
      </c>
      <c r="BF94">
        <v>14</v>
      </c>
      <c r="BG94">
        <v>15</v>
      </c>
      <c r="BH94">
        <v>9</v>
      </c>
      <c r="BI94">
        <v>59</v>
      </c>
      <c r="BJ94">
        <v>52</v>
      </c>
      <c r="BK94">
        <v>49</v>
      </c>
      <c r="BL94">
        <v>64</v>
      </c>
      <c r="BM94">
        <v>72</v>
      </c>
      <c r="BN94">
        <v>51</v>
      </c>
      <c r="BO94">
        <v>57</v>
      </c>
      <c r="BP94">
        <v>68</v>
      </c>
      <c r="BQ94">
        <v>57</v>
      </c>
      <c r="BR94">
        <v>63</v>
      </c>
      <c r="BS94">
        <v>56</v>
      </c>
      <c r="BT94">
        <v>42</v>
      </c>
      <c r="BU94">
        <v>33</v>
      </c>
      <c r="BV94" s="38"/>
      <c r="BW94" s="5">
        <f t="shared" si="25"/>
        <v>143</v>
      </c>
      <c r="BX94" s="5">
        <f t="shared" si="26"/>
        <v>92</v>
      </c>
      <c r="BY94" s="5">
        <f t="shared" si="27"/>
        <v>169</v>
      </c>
      <c r="BZ94" s="5">
        <f t="shared" si="28"/>
        <v>376</v>
      </c>
      <c r="CA94" s="5">
        <f t="shared" si="29"/>
        <v>187</v>
      </c>
      <c r="CB94" s="38">
        <f t="shared" si="19"/>
        <v>124</v>
      </c>
      <c r="CC94" s="38">
        <f t="shared" si="20"/>
        <v>86</v>
      </c>
      <c r="CD94" s="38">
        <f t="shared" si="21"/>
        <v>135</v>
      </c>
      <c r="CE94" s="38">
        <f t="shared" si="22"/>
        <v>361</v>
      </c>
      <c r="CF94" s="38">
        <f t="shared" si="23"/>
        <v>251</v>
      </c>
    </row>
    <row r="95" spans="1:84" x14ac:dyDescent="0.25">
      <c r="A95" s="71" t="s">
        <v>211</v>
      </c>
      <c r="B95" s="2" t="s">
        <v>49</v>
      </c>
      <c r="C95" s="2" t="s">
        <v>49</v>
      </c>
      <c r="D95" s="2" t="s">
        <v>212</v>
      </c>
      <c r="E95">
        <f t="shared" si="17"/>
        <v>5805</v>
      </c>
      <c r="F95">
        <f t="shared" si="18"/>
        <v>2881</v>
      </c>
      <c r="G95" s="87">
        <v>41</v>
      </c>
      <c r="H95" s="87">
        <v>35</v>
      </c>
      <c r="I95" s="87">
        <v>46</v>
      </c>
      <c r="J95" s="87">
        <v>49</v>
      </c>
      <c r="K95" s="87">
        <v>59</v>
      </c>
      <c r="L95" s="87">
        <v>50</v>
      </c>
      <c r="M95">
        <v>58</v>
      </c>
      <c r="N95">
        <v>54</v>
      </c>
      <c r="O95">
        <v>55</v>
      </c>
      <c r="P95">
        <v>57</v>
      </c>
      <c r="Q95">
        <v>62</v>
      </c>
      <c r="R95">
        <v>68</v>
      </c>
      <c r="S95">
        <v>68</v>
      </c>
      <c r="T95">
        <v>67</v>
      </c>
      <c r="U95">
        <v>55</v>
      </c>
      <c r="V95">
        <v>54</v>
      </c>
      <c r="W95">
        <v>53</v>
      </c>
      <c r="X95">
        <v>40</v>
      </c>
      <c r="Y95">
        <v>42</v>
      </c>
      <c r="Z95">
        <v>45</v>
      </c>
      <c r="AA95">
        <v>194</v>
      </c>
      <c r="AB95">
        <v>188</v>
      </c>
      <c r="AC95">
        <v>168</v>
      </c>
      <c r="AD95">
        <v>201</v>
      </c>
      <c r="AE95">
        <v>166</v>
      </c>
      <c r="AF95">
        <v>171</v>
      </c>
      <c r="AG95">
        <v>172</v>
      </c>
      <c r="AH95">
        <v>130</v>
      </c>
      <c r="AI95">
        <v>113</v>
      </c>
      <c r="AJ95">
        <v>108</v>
      </c>
      <c r="AK95">
        <v>102</v>
      </c>
      <c r="AL95">
        <v>63</v>
      </c>
      <c r="AM95">
        <v>47</v>
      </c>
      <c r="AN95">
        <f t="shared" si="24"/>
        <v>2924</v>
      </c>
      <c r="AO95" s="87">
        <v>38</v>
      </c>
      <c r="AP95" s="87">
        <v>43</v>
      </c>
      <c r="AQ95" s="87">
        <v>40</v>
      </c>
      <c r="AR95" s="87">
        <v>43</v>
      </c>
      <c r="AS95" s="87">
        <v>54</v>
      </c>
      <c r="AT95" s="87">
        <v>38</v>
      </c>
      <c r="AU95">
        <v>53</v>
      </c>
      <c r="AV95">
        <v>61</v>
      </c>
      <c r="AW95">
        <v>62</v>
      </c>
      <c r="AX95">
        <v>62</v>
      </c>
      <c r="AY95">
        <v>70</v>
      </c>
      <c r="AZ95">
        <v>68</v>
      </c>
      <c r="BA95">
        <v>69</v>
      </c>
      <c r="BB95">
        <v>64</v>
      </c>
      <c r="BC95">
        <v>64</v>
      </c>
      <c r="BD95">
        <v>51</v>
      </c>
      <c r="BE95">
        <v>42</v>
      </c>
      <c r="BF95">
        <v>49</v>
      </c>
      <c r="BG95">
        <v>42</v>
      </c>
      <c r="BH95">
        <v>39</v>
      </c>
      <c r="BI95">
        <v>212</v>
      </c>
      <c r="BJ95">
        <v>169</v>
      </c>
      <c r="BK95">
        <v>193</v>
      </c>
      <c r="BL95">
        <v>182</v>
      </c>
      <c r="BM95">
        <v>144</v>
      </c>
      <c r="BN95">
        <v>137</v>
      </c>
      <c r="BO95">
        <v>142</v>
      </c>
      <c r="BP95">
        <v>154</v>
      </c>
      <c r="BQ95">
        <v>130</v>
      </c>
      <c r="BR95">
        <v>147</v>
      </c>
      <c r="BS95">
        <v>105</v>
      </c>
      <c r="BT95">
        <v>84</v>
      </c>
      <c r="BU95">
        <v>73</v>
      </c>
      <c r="BV95" s="38"/>
      <c r="BW95" s="5">
        <f t="shared" si="25"/>
        <v>634</v>
      </c>
      <c r="BX95" s="5">
        <f t="shared" si="26"/>
        <v>337</v>
      </c>
      <c r="BY95" s="5">
        <f t="shared" si="27"/>
        <v>469</v>
      </c>
      <c r="BZ95" s="5">
        <f t="shared" si="28"/>
        <v>1008</v>
      </c>
      <c r="CA95" s="5">
        <f t="shared" si="29"/>
        <v>433</v>
      </c>
      <c r="CB95" s="38">
        <f t="shared" si="19"/>
        <v>632</v>
      </c>
      <c r="CC95" s="38">
        <f t="shared" si="20"/>
        <v>339</v>
      </c>
      <c r="CD95" s="38">
        <f t="shared" si="21"/>
        <v>462</v>
      </c>
      <c r="CE95" s="38">
        <f t="shared" si="22"/>
        <v>952</v>
      </c>
      <c r="CF95" s="38">
        <f t="shared" si="23"/>
        <v>539</v>
      </c>
    </row>
    <row r="96" spans="1:84" x14ac:dyDescent="0.25">
      <c r="A96" s="71" t="s">
        <v>213</v>
      </c>
      <c r="B96" s="2" t="s">
        <v>49</v>
      </c>
      <c r="C96" s="2" t="s">
        <v>214</v>
      </c>
      <c r="D96" s="2" t="s">
        <v>214</v>
      </c>
      <c r="E96">
        <f t="shared" si="17"/>
        <v>41285</v>
      </c>
      <c r="F96">
        <f t="shared" si="18"/>
        <v>20294</v>
      </c>
      <c r="G96" s="87">
        <v>377</v>
      </c>
      <c r="H96" s="87">
        <v>404</v>
      </c>
      <c r="I96" s="87">
        <v>417</v>
      </c>
      <c r="J96" s="87">
        <v>385</v>
      </c>
      <c r="K96" s="87">
        <v>393</v>
      </c>
      <c r="L96" s="87">
        <v>427</v>
      </c>
      <c r="M96">
        <v>478</v>
      </c>
      <c r="N96">
        <v>490</v>
      </c>
      <c r="O96">
        <v>397</v>
      </c>
      <c r="P96">
        <v>434</v>
      </c>
      <c r="Q96">
        <v>408</v>
      </c>
      <c r="R96">
        <v>384</v>
      </c>
      <c r="S96">
        <v>454</v>
      </c>
      <c r="T96">
        <v>424</v>
      </c>
      <c r="U96">
        <v>414</v>
      </c>
      <c r="V96">
        <v>351</v>
      </c>
      <c r="W96">
        <v>348</v>
      </c>
      <c r="X96">
        <v>370</v>
      </c>
      <c r="Y96">
        <v>357</v>
      </c>
      <c r="Z96">
        <v>358</v>
      </c>
      <c r="AA96">
        <v>1738</v>
      </c>
      <c r="AB96">
        <v>1734</v>
      </c>
      <c r="AC96">
        <v>1625</v>
      </c>
      <c r="AD96">
        <v>1597</v>
      </c>
      <c r="AE96">
        <v>1275</v>
      </c>
      <c r="AF96">
        <v>1192</v>
      </c>
      <c r="AG96">
        <v>990</v>
      </c>
      <c r="AH96">
        <v>652</v>
      </c>
      <c r="AI96">
        <v>559</v>
      </c>
      <c r="AJ96">
        <v>343</v>
      </c>
      <c r="AK96">
        <v>225</v>
      </c>
      <c r="AL96">
        <v>158</v>
      </c>
      <c r="AM96">
        <v>136</v>
      </c>
      <c r="AN96">
        <f t="shared" si="24"/>
        <v>20991</v>
      </c>
      <c r="AO96" s="87">
        <v>391</v>
      </c>
      <c r="AP96" s="87">
        <v>383</v>
      </c>
      <c r="AQ96" s="87">
        <v>438</v>
      </c>
      <c r="AR96" s="87">
        <v>389</v>
      </c>
      <c r="AS96" s="87">
        <v>364</v>
      </c>
      <c r="AT96" s="87">
        <v>435</v>
      </c>
      <c r="AU96">
        <v>408</v>
      </c>
      <c r="AV96">
        <v>385</v>
      </c>
      <c r="AW96">
        <v>466</v>
      </c>
      <c r="AX96">
        <v>389</v>
      </c>
      <c r="AY96">
        <v>460</v>
      </c>
      <c r="AZ96">
        <v>469</v>
      </c>
      <c r="BA96">
        <v>387</v>
      </c>
      <c r="BB96">
        <v>408</v>
      </c>
      <c r="BC96">
        <v>401</v>
      </c>
      <c r="BD96">
        <v>430</v>
      </c>
      <c r="BE96">
        <v>426</v>
      </c>
      <c r="BF96">
        <v>401</v>
      </c>
      <c r="BG96">
        <v>403</v>
      </c>
      <c r="BH96">
        <v>371</v>
      </c>
      <c r="BI96">
        <v>1897</v>
      </c>
      <c r="BJ96">
        <v>1984</v>
      </c>
      <c r="BK96">
        <v>1863</v>
      </c>
      <c r="BL96">
        <v>1508</v>
      </c>
      <c r="BM96">
        <v>1300</v>
      </c>
      <c r="BN96">
        <v>1001</v>
      </c>
      <c r="BO96">
        <v>851</v>
      </c>
      <c r="BP96">
        <v>743</v>
      </c>
      <c r="BQ96">
        <v>527</v>
      </c>
      <c r="BR96">
        <v>382</v>
      </c>
      <c r="BS96">
        <v>324</v>
      </c>
      <c r="BT96">
        <v>173</v>
      </c>
      <c r="BU96">
        <v>234</v>
      </c>
      <c r="BV96" s="38"/>
      <c r="BW96" s="5">
        <f t="shared" si="25"/>
        <v>4994</v>
      </c>
      <c r="BX96" s="5">
        <f t="shared" si="26"/>
        <v>2361</v>
      </c>
      <c r="BY96" s="5">
        <f t="shared" si="27"/>
        <v>4187</v>
      </c>
      <c r="BZ96" s="5">
        <f t="shared" si="28"/>
        <v>7331</v>
      </c>
      <c r="CA96" s="5">
        <f t="shared" si="29"/>
        <v>1421</v>
      </c>
      <c r="CB96" s="38">
        <f t="shared" si="19"/>
        <v>4977</v>
      </c>
      <c r="CC96" s="38">
        <f t="shared" si="20"/>
        <v>2453</v>
      </c>
      <c r="CD96" s="38">
        <f t="shared" si="21"/>
        <v>4655</v>
      </c>
      <c r="CE96" s="38">
        <f t="shared" si="22"/>
        <v>7266</v>
      </c>
      <c r="CF96" s="38">
        <f t="shared" si="23"/>
        <v>1640</v>
      </c>
    </row>
    <row r="97" spans="1:84" x14ac:dyDescent="0.25">
      <c r="A97" s="71" t="s">
        <v>215</v>
      </c>
      <c r="B97" s="2" t="s">
        <v>49</v>
      </c>
      <c r="C97" s="2" t="s">
        <v>214</v>
      </c>
      <c r="D97" s="2" t="s">
        <v>216</v>
      </c>
      <c r="E97">
        <f t="shared" si="17"/>
        <v>5691</v>
      </c>
      <c r="F97">
        <f t="shared" si="18"/>
        <v>2862</v>
      </c>
      <c r="G97" s="87">
        <v>40</v>
      </c>
      <c r="H97" s="87">
        <v>41</v>
      </c>
      <c r="I97" s="87">
        <v>26</v>
      </c>
      <c r="J97" s="87">
        <v>31</v>
      </c>
      <c r="K97" s="87">
        <v>41</v>
      </c>
      <c r="L97" s="87">
        <v>29</v>
      </c>
      <c r="M97">
        <v>64</v>
      </c>
      <c r="N97">
        <v>64</v>
      </c>
      <c r="O97">
        <v>64</v>
      </c>
      <c r="P97">
        <v>59</v>
      </c>
      <c r="Q97">
        <v>67</v>
      </c>
      <c r="R97">
        <v>57</v>
      </c>
      <c r="S97">
        <v>65</v>
      </c>
      <c r="T97">
        <v>60</v>
      </c>
      <c r="U97">
        <v>50</v>
      </c>
      <c r="V97">
        <v>53</v>
      </c>
      <c r="W97">
        <v>48</v>
      </c>
      <c r="X97">
        <v>54</v>
      </c>
      <c r="Y97">
        <v>54</v>
      </c>
      <c r="Z97">
        <v>52</v>
      </c>
      <c r="AA97">
        <v>298</v>
      </c>
      <c r="AB97">
        <v>292</v>
      </c>
      <c r="AC97">
        <v>221</v>
      </c>
      <c r="AD97">
        <v>187</v>
      </c>
      <c r="AE97">
        <v>176</v>
      </c>
      <c r="AF97">
        <v>159</v>
      </c>
      <c r="AG97">
        <v>120</v>
      </c>
      <c r="AH97">
        <v>98</v>
      </c>
      <c r="AI97">
        <v>97</v>
      </c>
      <c r="AJ97">
        <v>89</v>
      </c>
      <c r="AK97">
        <v>46</v>
      </c>
      <c r="AL97">
        <v>29</v>
      </c>
      <c r="AM97">
        <v>31</v>
      </c>
      <c r="AN97">
        <f t="shared" si="24"/>
        <v>2829</v>
      </c>
      <c r="AO97" s="87">
        <v>25</v>
      </c>
      <c r="AP97" s="87">
        <v>23</v>
      </c>
      <c r="AQ97" s="87">
        <v>26</v>
      </c>
      <c r="AR97" s="87">
        <v>30</v>
      </c>
      <c r="AS97" s="87">
        <v>27</v>
      </c>
      <c r="AT97" s="87">
        <v>27</v>
      </c>
      <c r="AU97">
        <v>67</v>
      </c>
      <c r="AV97">
        <v>63</v>
      </c>
      <c r="AW97">
        <v>60</v>
      </c>
      <c r="AX97">
        <v>65</v>
      </c>
      <c r="AY97">
        <v>57</v>
      </c>
      <c r="AZ97">
        <v>63</v>
      </c>
      <c r="BA97">
        <v>52</v>
      </c>
      <c r="BB97">
        <v>55</v>
      </c>
      <c r="BC97">
        <v>59</v>
      </c>
      <c r="BD97">
        <v>54</v>
      </c>
      <c r="BE97">
        <v>58</v>
      </c>
      <c r="BF97">
        <v>53</v>
      </c>
      <c r="BG97">
        <v>53</v>
      </c>
      <c r="BH97">
        <v>58</v>
      </c>
      <c r="BI97">
        <v>289</v>
      </c>
      <c r="BJ97">
        <v>285</v>
      </c>
      <c r="BK97">
        <v>263</v>
      </c>
      <c r="BL97">
        <v>177</v>
      </c>
      <c r="BM97">
        <v>148</v>
      </c>
      <c r="BN97">
        <v>129</v>
      </c>
      <c r="BO97">
        <v>121</v>
      </c>
      <c r="BP97">
        <v>126</v>
      </c>
      <c r="BQ97">
        <v>96</v>
      </c>
      <c r="BR97">
        <v>84</v>
      </c>
      <c r="BS97">
        <v>58</v>
      </c>
      <c r="BT97">
        <v>39</v>
      </c>
      <c r="BU97">
        <v>39</v>
      </c>
      <c r="BV97" s="38"/>
      <c r="BW97" s="5">
        <f t="shared" si="25"/>
        <v>583</v>
      </c>
      <c r="BX97" s="5">
        <f t="shared" si="26"/>
        <v>330</v>
      </c>
      <c r="BY97" s="5">
        <f t="shared" si="27"/>
        <v>696</v>
      </c>
      <c r="BZ97" s="5">
        <f t="shared" si="28"/>
        <v>961</v>
      </c>
      <c r="CA97" s="5">
        <f t="shared" si="29"/>
        <v>292</v>
      </c>
      <c r="CB97" s="38">
        <f t="shared" si="19"/>
        <v>533</v>
      </c>
      <c r="CC97" s="38">
        <f t="shared" si="20"/>
        <v>331</v>
      </c>
      <c r="CD97" s="38">
        <f t="shared" si="21"/>
        <v>685</v>
      </c>
      <c r="CE97" s="38">
        <f t="shared" si="22"/>
        <v>964</v>
      </c>
      <c r="CF97" s="38">
        <f t="shared" si="23"/>
        <v>316</v>
      </c>
    </row>
    <row r="98" spans="1:84" x14ac:dyDescent="0.25">
      <c r="A98" s="71" t="s">
        <v>217</v>
      </c>
      <c r="B98" s="2" t="s">
        <v>49</v>
      </c>
      <c r="C98" s="2" t="s">
        <v>214</v>
      </c>
      <c r="D98" s="2" t="s">
        <v>218</v>
      </c>
      <c r="E98">
        <f t="shared" si="17"/>
        <v>5626</v>
      </c>
      <c r="F98">
        <f t="shared" si="18"/>
        <v>2787</v>
      </c>
      <c r="G98" s="87">
        <v>32</v>
      </c>
      <c r="H98" s="87">
        <v>35</v>
      </c>
      <c r="I98" s="87">
        <v>29</v>
      </c>
      <c r="J98" s="87">
        <v>29</v>
      </c>
      <c r="K98" s="87">
        <v>22</v>
      </c>
      <c r="L98" s="87">
        <v>40</v>
      </c>
      <c r="M98">
        <v>66</v>
      </c>
      <c r="N98">
        <v>76</v>
      </c>
      <c r="O98">
        <v>75</v>
      </c>
      <c r="P98">
        <v>68</v>
      </c>
      <c r="Q98">
        <v>65</v>
      </c>
      <c r="R98">
        <v>77</v>
      </c>
      <c r="S98">
        <v>66</v>
      </c>
      <c r="T98">
        <v>72</v>
      </c>
      <c r="U98">
        <v>69</v>
      </c>
      <c r="V98">
        <v>53</v>
      </c>
      <c r="W98">
        <v>53</v>
      </c>
      <c r="X98">
        <v>44</v>
      </c>
      <c r="Y98">
        <v>44</v>
      </c>
      <c r="Z98">
        <v>49</v>
      </c>
      <c r="AA98">
        <v>241</v>
      </c>
      <c r="AB98">
        <v>271</v>
      </c>
      <c r="AC98">
        <v>247</v>
      </c>
      <c r="AD98">
        <v>237</v>
      </c>
      <c r="AE98">
        <v>182</v>
      </c>
      <c r="AF98">
        <v>142</v>
      </c>
      <c r="AG98">
        <v>108</v>
      </c>
      <c r="AH98">
        <v>108</v>
      </c>
      <c r="AI98">
        <v>62</v>
      </c>
      <c r="AJ98">
        <v>43</v>
      </c>
      <c r="AK98">
        <v>36</v>
      </c>
      <c r="AL98">
        <v>17</v>
      </c>
      <c r="AM98">
        <v>29</v>
      </c>
      <c r="AN98">
        <f t="shared" si="24"/>
        <v>2839</v>
      </c>
      <c r="AO98" s="87">
        <v>28</v>
      </c>
      <c r="AP98" s="87">
        <v>33</v>
      </c>
      <c r="AQ98" s="87">
        <v>36</v>
      </c>
      <c r="AR98" s="87">
        <v>31</v>
      </c>
      <c r="AS98" s="87">
        <v>34</v>
      </c>
      <c r="AT98" s="87">
        <v>35</v>
      </c>
      <c r="AU98">
        <v>75</v>
      </c>
      <c r="AV98">
        <v>64</v>
      </c>
      <c r="AW98">
        <v>66</v>
      </c>
      <c r="AX98">
        <v>68</v>
      </c>
      <c r="AY98">
        <v>80</v>
      </c>
      <c r="AZ98">
        <v>69</v>
      </c>
      <c r="BA98">
        <v>78</v>
      </c>
      <c r="BB98">
        <v>64</v>
      </c>
      <c r="BC98">
        <v>58</v>
      </c>
      <c r="BD98">
        <v>58</v>
      </c>
      <c r="BE98">
        <v>51</v>
      </c>
      <c r="BF98">
        <v>51</v>
      </c>
      <c r="BG98">
        <v>51</v>
      </c>
      <c r="BH98">
        <v>51</v>
      </c>
      <c r="BI98">
        <v>285</v>
      </c>
      <c r="BJ98">
        <v>275</v>
      </c>
      <c r="BK98">
        <v>261</v>
      </c>
      <c r="BL98">
        <v>191</v>
      </c>
      <c r="BM98">
        <v>147</v>
      </c>
      <c r="BN98">
        <v>152</v>
      </c>
      <c r="BO98">
        <v>124</v>
      </c>
      <c r="BP98">
        <v>92</v>
      </c>
      <c r="BQ98">
        <v>81</v>
      </c>
      <c r="BR98">
        <v>44</v>
      </c>
      <c r="BS98">
        <v>53</v>
      </c>
      <c r="BT98">
        <v>17</v>
      </c>
      <c r="BU98">
        <v>36</v>
      </c>
      <c r="BV98" s="38"/>
      <c r="BW98" s="5">
        <f t="shared" si="25"/>
        <v>614</v>
      </c>
      <c r="BX98" s="5">
        <f t="shared" si="26"/>
        <v>357</v>
      </c>
      <c r="BY98" s="5">
        <f t="shared" si="27"/>
        <v>605</v>
      </c>
      <c r="BZ98" s="5">
        <f t="shared" si="28"/>
        <v>1024</v>
      </c>
      <c r="CA98" s="5">
        <f t="shared" si="29"/>
        <v>187</v>
      </c>
      <c r="CB98" s="38">
        <f t="shared" si="19"/>
        <v>619</v>
      </c>
      <c r="CC98" s="38">
        <f t="shared" si="20"/>
        <v>360</v>
      </c>
      <c r="CD98" s="38">
        <f t="shared" si="21"/>
        <v>662</v>
      </c>
      <c r="CE98" s="38">
        <f t="shared" si="22"/>
        <v>967</v>
      </c>
      <c r="CF98" s="38">
        <f t="shared" si="23"/>
        <v>231</v>
      </c>
    </row>
    <row r="99" spans="1:84" x14ac:dyDescent="0.25">
      <c r="A99" s="71" t="s">
        <v>219</v>
      </c>
      <c r="B99" s="2" t="s">
        <v>49</v>
      </c>
      <c r="C99" s="2" t="s">
        <v>214</v>
      </c>
      <c r="D99" s="2" t="s">
        <v>220</v>
      </c>
      <c r="E99">
        <f t="shared" si="17"/>
        <v>56105</v>
      </c>
      <c r="F99">
        <f t="shared" si="18"/>
        <v>28589</v>
      </c>
      <c r="G99" s="87">
        <v>234</v>
      </c>
      <c r="H99" s="87">
        <v>235</v>
      </c>
      <c r="I99" s="87">
        <v>263</v>
      </c>
      <c r="J99" s="87">
        <v>251</v>
      </c>
      <c r="K99" s="87">
        <v>242</v>
      </c>
      <c r="L99" s="87">
        <v>285</v>
      </c>
      <c r="M99">
        <v>678</v>
      </c>
      <c r="N99">
        <v>640</v>
      </c>
      <c r="O99">
        <v>653</v>
      </c>
      <c r="P99">
        <v>722</v>
      </c>
      <c r="Q99">
        <v>611</v>
      </c>
      <c r="R99">
        <v>675</v>
      </c>
      <c r="S99">
        <v>662</v>
      </c>
      <c r="T99">
        <v>640</v>
      </c>
      <c r="U99">
        <v>695</v>
      </c>
      <c r="V99">
        <v>524</v>
      </c>
      <c r="W99">
        <v>588</v>
      </c>
      <c r="X99">
        <v>574</v>
      </c>
      <c r="Y99">
        <v>545</v>
      </c>
      <c r="Z99">
        <v>552</v>
      </c>
      <c r="AA99">
        <v>3137</v>
      </c>
      <c r="AB99">
        <v>3024</v>
      </c>
      <c r="AC99">
        <v>2842</v>
      </c>
      <c r="AD99">
        <v>2005</v>
      </c>
      <c r="AE99">
        <v>2019</v>
      </c>
      <c r="AF99">
        <v>1567</v>
      </c>
      <c r="AG99">
        <v>1207</v>
      </c>
      <c r="AH99">
        <v>876</v>
      </c>
      <c r="AI99">
        <v>655</v>
      </c>
      <c r="AJ99">
        <v>415</v>
      </c>
      <c r="AK99">
        <v>277</v>
      </c>
      <c r="AL99">
        <v>162</v>
      </c>
      <c r="AM99">
        <v>134</v>
      </c>
      <c r="AN99">
        <f t="shared" si="24"/>
        <v>27516</v>
      </c>
      <c r="AO99" s="87">
        <v>234</v>
      </c>
      <c r="AP99" s="87">
        <v>230</v>
      </c>
      <c r="AQ99" s="87">
        <v>247</v>
      </c>
      <c r="AR99" s="87">
        <v>215</v>
      </c>
      <c r="AS99" s="87">
        <v>234</v>
      </c>
      <c r="AT99" s="87">
        <v>287</v>
      </c>
      <c r="AU99">
        <v>707</v>
      </c>
      <c r="AV99">
        <v>722</v>
      </c>
      <c r="AW99">
        <v>681</v>
      </c>
      <c r="AX99">
        <v>547</v>
      </c>
      <c r="AY99">
        <v>717</v>
      </c>
      <c r="AZ99">
        <v>624</v>
      </c>
      <c r="BA99">
        <v>611</v>
      </c>
      <c r="BB99">
        <v>615</v>
      </c>
      <c r="BC99">
        <v>529</v>
      </c>
      <c r="BD99">
        <v>641</v>
      </c>
      <c r="BE99">
        <v>565</v>
      </c>
      <c r="BF99">
        <v>575</v>
      </c>
      <c r="BG99">
        <v>614</v>
      </c>
      <c r="BH99">
        <v>597</v>
      </c>
      <c r="BI99">
        <v>2918</v>
      </c>
      <c r="BJ99">
        <v>2832</v>
      </c>
      <c r="BK99">
        <v>2364</v>
      </c>
      <c r="BL99">
        <v>2315</v>
      </c>
      <c r="BM99">
        <v>1493</v>
      </c>
      <c r="BN99">
        <v>1426</v>
      </c>
      <c r="BO99">
        <v>1123</v>
      </c>
      <c r="BP99">
        <v>885</v>
      </c>
      <c r="BQ99">
        <v>725</v>
      </c>
      <c r="BR99">
        <v>543</v>
      </c>
      <c r="BS99">
        <v>289</v>
      </c>
      <c r="BT99">
        <v>216</v>
      </c>
      <c r="BU99">
        <v>195</v>
      </c>
      <c r="BV99" s="38"/>
      <c r="BW99" s="5">
        <f t="shared" si="25"/>
        <v>5489</v>
      </c>
      <c r="BX99" s="5">
        <f t="shared" si="26"/>
        <v>3683</v>
      </c>
      <c r="BY99" s="5">
        <f t="shared" si="27"/>
        <v>7258</v>
      </c>
      <c r="BZ99" s="5">
        <f t="shared" si="28"/>
        <v>10516</v>
      </c>
      <c r="CA99" s="5">
        <f t="shared" si="29"/>
        <v>1643</v>
      </c>
      <c r="CB99" s="38">
        <f t="shared" si="19"/>
        <v>5445</v>
      </c>
      <c r="CC99" s="38">
        <f t="shared" si="20"/>
        <v>3536</v>
      </c>
      <c r="CD99" s="38">
        <f t="shared" si="21"/>
        <v>6961</v>
      </c>
      <c r="CE99" s="38">
        <f t="shared" si="22"/>
        <v>9606</v>
      </c>
      <c r="CF99" s="38">
        <f t="shared" si="23"/>
        <v>1968</v>
      </c>
    </row>
    <row r="100" spans="1:84" x14ac:dyDescent="0.25">
      <c r="A100" s="71" t="s">
        <v>221</v>
      </c>
      <c r="B100" s="2" t="s">
        <v>49</v>
      </c>
      <c r="C100" s="2" t="s">
        <v>214</v>
      </c>
      <c r="D100" s="2" t="s">
        <v>222</v>
      </c>
      <c r="E100">
        <f t="shared" si="17"/>
        <v>9318</v>
      </c>
      <c r="F100">
        <f t="shared" si="18"/>
        <v>4692</v>
      </c>
      <c r="G100" s="87">
        <v>37</v>
      </c>
      <c r="H100" s="87">
        <v>29</v>
      </c>
      <c r="I100" s="87">
        <v>31</v>
      </c>
      <c r="J100" s="87">
        <v>32</v>
      </c>
      <c r="K100" s="87">
        <v>37</v>
      </c>
      <c r="L100" s="87">
        <v>36</v>
      </c>
      <c r="M100">
        <v>144</v>
      </c>
      <c r="N100">
        <v>143</v>
      </c>
      <c r="O100">
        <v>132</v>
      </c>
      <c r="P100">
        <v>129</v>
      </c>
      <c r="Q100">
        <v>137</v>
      </c>
      <c r="R100">
        <v>123</v>
      </c>
      <c r="S100">
        <v>105</v>
      </c>
      <c r="T100">
        <v>114</v>
      </c>
      <c r="U100">
        <v>119</v>
      </c>
      <c r="V100">
        <v>115</v>
      </c>
      <c r="W100">
        <v>102</v>
      </c>
      <c r="X100">
        <v>101</v>
      </c>
      <c r="Y100">
        <v>102</v>
      </c>
      <c r="Z100">
        <v>98</v>
      </c>
      <c r="AA100">
        <v>442</v>
      </c>
      <c r="AB100">
        <v>536</v>
      </c>
      <c r="AC100">
        <v>378</v>
      </c>
      <c r="AD100">
        <v>369</v>
      </c>
      <c r="AE100">
        <v>283</v>
      </c>
      <c r="AF100">
        <v>220</v>
      </c>
      <c r="AG100">
        <v>155</v>
      </c>
      <c r="AH100">
        <v>142</v>
      </c>
      <c r="AI100">
        <v>93</v>
      </c>
      <c r="AJ100">
        <v>103</v>
      </c>
      <c r="AK100">
        <v>43</v>
      </c>
      <c r="AL100">
        <v>30</v>
      </c>
      <c r="AM100">
        <v>32</v>
      </c>
      <c r="AN100">
        <f t="shared" si="24"/>
        <v>4626</v>
      </c>
      <c r="AO100" s="87">
        <v>36</v>
      </c>
      <c r="AP100" s="87">
        <v>28</v>
      </c>
      <c r="AQ100" s="87">
        <v>27</v>
      </c>
      <c r="AR100" s="87">
        <v>28</v>
      </c>
      <c r="AS100" s="87">
        <v>26</v>
      </c>
      <c r="AT100" s="87">
        <v>32</v>
      </c>
      <c r="AU100">
        <v>114</v>
      </c>
      <c r="AV100">
        <v>113</v>
      </c>
      <c r="AW100">
        <v>118</v>
      </c>
      <c r="AX100">
        <v>112</v>
      </c>
      <c r="AY100">
        <v>111</v>
      </c>
      <c r="AZ100">
        <v>117</v>
      </c>
      <c r="BA100">
        <v>128</v>
      </c>
      <c r="BB100">
        <v>110</v>
      </c>
      <c r="BC100">
        <v>99</v>
      </c>
      <c r="BD100">
        <v>91</v>
      </c>
      <c r="BE100">
        <v>99</v>
      </c>
      <c r="BF100">
        <v>94</v>
      </c>
      <c r="BG100">
        <v>91</v>
      </c>
      <c r="BH100">
        <v>93</v>
      </c>
      <c r="BI100">
        <v>545</v>
      </c>
      <c r="BJ100">
        <v>501</v>
      </c>
      <c r="BK100">
        <v>434</v>
      </c>
      <c r="BL100">
        <v>349</v>
      </c>
      <c r="BM100">
        <v>226</v>
      </c>
      <c r="BN100">
        <v>254</v>
      </c>
      <c r="BO100">
        <v>155</v>
      </c>
      <c r="BP100">
        <v>122</v>
      </c>
      <c r="BQ100">
        <v>131</v>
      </c>
      <c r="BR100">
        <v>102</v>
      </c>
      <c r="BS100">
        <v>54</v>
      </c>
      <c r="BT100">
        <v>47</v>
      </c>
      <c r="BU100">
        <v>39</v>
      </c>
      <c r="BV100" s="38"/>
      <c r="BW100" s="5">
        <f t="shared" si="25"/>
        <v>1010</v>
      </c>
      <c r="BX100" s="5">
        <f t="shared" si="26"/>
        <v>656</v>
      </c>
      <c r="BY100" s="5">
        <f t="shared" si="27"/>
        <v>1178</v>
      </c>
      <c r="BZ100" s="5">
        <f t="shared" si="28"/>
        <v>1547</v>
      </c>
      <c r="CA100" s="5">
        <f t="shared" si="29"/>
        <v>301</v>
      </c>
      <c r="CB100" s="38">
        <f t="shared" si="19"/>
        <v>862</v>
      </c>
      <c r="CC100" s="38">
        <f t="shared" si="20"/>
        <v>621</v>
      </c>
      <c r="CD100" s="38">
        <f t="shared" si="21"/>
        <v>1230</v>
      </c>
      <c r="CE100" s="38">
        <f t="shared" si="22"/>
        <v>1540</v>
      </c>
      <c r="CF100" s="38">
        <f t="shared" si="23"/>
        <v>373</v>
      </c>
    </row>
    <row r="101" spans="1:84" x14ac:dyDescent="0.25">
      <c r="A101" s="71" t="s">
        <v>223</v>
      </c>
      <c r="B101" s="2" t="s">
        <v>49</v>
      </c>
      <c r="C101" s="2" t="s">
        <v>214</v>
      </c>
      <c r="D101" s="2" t="s">
        <v>224</v>
      </c>
      <c r="E101">
        <f t="shared" si="17"/>
        <v>58449</v>
      </c>
      <c r="F101">
        <f t="shared" si="18"/>
        <v>29504</v>
      </c>
      <c r="G101" s="87">
        <v>769</v>
      </c>
      <c r="H101" s="87">
        <v>801</v>
      </c>
      <c r="I101" s="87">
        <v>794</v>
      </c>
      <c r="J101" s="87">
        <v>718</v>
      </c>
      <c r="K101" s="87">
        <v>704</v>
      </c>
      <c r="L101" s="87">
        <v>776</v>
      </c>
      <c r="M101">
        <v>587</v>
      </c>
      <c r="N101">
        <v>720</v>
      </c>
      <c r="O101">
        <v>712</v>
      </c>
      <c r="P101">
        <v>606</v>
      </c>
      <c r="Q101">
        <v>708</v>
      </c>
      <c r="R101">
        <v>575</v>
      </c>
      <c r="S101">
        <v>661</v>
      </c>
      <c r="T101">
        <v>569</v>
      </c>
      <c r="U101">
        <v>552</v>
      </c>
      <c r="V101">
        <v>611</v>
      </c>
      <c r="W101">
        <v>481</v>
      </c>
      <c r="X101">
        <v>563</v>
      </c>
      <c r="Y101">
        <v>561</v>
      </c>
      <c r="Z101">
        <v>582</v>
      </c>
      <c r="AA101">
        <v>2510</v>
      </c>
      <c r="AB101">
        <v>2863</v>
      </c>
      <c r="AC101">
        <v>2291</v>
      </c>
      <c r="AD101">
        <v>2216</v>
      </c>
      <c r="AE101">
        <v>1536</v>
      </c>
      <c r="AF101">
        <v>1586</v>
      </c>
      <c r="AG101">
        <v>1138</v>
      </c>
      <c r="AH101">
        <v>765</v>
      </c>
      <c r="AI101">
        <v>542</v>
      </c>
      <c r="AJ101">
        <v>426</v>
      </c>
      <c r="AK101">
        <v>276</v>
      </c>
      <c r="AL101">
        <v>180</v>
      </c>
      <c r="AM101">
        <v>125</v>
      </c>
      <c r="AN101">
        <f t="shared" si="24"/>
        <v>28945</v>
      </c>
      <c r="AO101" s="87">
        <v>797</v>
      </c>
      <c r="AP101" s="87">
        <v>728</v>
      </c>
      <c r="AQ101" s="87">
        <v>767</v>
      </c>
      <c r="AR101" s="87">
        <v>698</v>
      </c>
      <c r="AS101" s="87">
        <v>680</v>
      </c>
      <c r="AT101" s="87">
        <v>750</v>
      </c>
      <c r="AU101">
        <v>718</v>
      </c>
      <c r="AV101">
        <v>565</v>
      </c>
      <c r="AW101">
        <v>559</v>
      </c>
      <c r="AX101">
        <v>619</v>
      </c>
      <c r="AY101">
        <v>556</v>
      </c>
      <c r="AZ101">
        <v>675</v>
      </c>
      <c r="BA101">
        <v>540</v>
      </c>
      <c r="BB101">
        <v>641</v>
      </c>
      <c r="BC101">
        <v>608</v>
      </c>
      <c r="BD101">
        <v>500</v>
      </c>
      <c r="BE101">
        <v>589</v>
      </c>
      <c r="BF101">
        <v>480</v>
      </c>
      <c r="BG101">
        <v>459</v>
      </c>
      <c r="BH101">
        <v>437</v>
      </c>
      <c r="BI101">
        <v>2969</v>
      </c>
      <c r="BJ101">
        <v>2475</v>
      </c>
      <c r="BK101">
        <v>2523</v>
      </c>
      <c r="BL101">
        <v>1783</v>
      </c>
      <c r="BM101">
        <v>1697</v>
      </c>
      <c r="BN101">
        <v>1228</v>
      </c>
      <c r="BO101">
        <v>1060</v>
      </c>
      <c r="BP101">
        <v>907</v>
      </c>
      <c r="BQ101">
        <v>796</v>
      </c>
      <c r="BR101">
        <v>495</v>
      </c>
      <c r="BS101">
        <v>264</v>
      </c>
      <c r="BT101">
        <v>183</v>
      </c>
      <c r="BU101">
        <v>199</v>
      </c>
      <c r="BV101" s="38"/>
      <c r="BW101" s="5">
        <f t="shared" si="25"/>
        <v>8470</v>
      </c>
      <c r="BX101" s="5">
        <f t="shared" si="26"/>
        <v>3437</v>
      </c>
      <c r="BY101" s="5">
        <f t="shared" si="27"/>
        <v>6516</v>
      </c>
      <c r="BZ101" s="5">
        <f t="shared" si="28"/>
        <v>9532</v>
      </c>
      <c r="CA101" s="5">
        <f t="shared" si="29"/>
        <v>1549</v>
      </c>
      <c r="CB101" s="38">
        <f t="shared" si="19"/>
        <v>8112</v>
      </c>
      <c r="CC101" s="38">
        <f t="shared" si="20"/>
        <v>3358</v>
      </c>
      <c r="CD101" s="38">
        <f t="shared" si="21"/>
        <v>6340</v>
      </c>
      <c r="CE101" s="38">
        <f t="shared" si="22"/>
        <v>9198</v>
      </c>
      <c r="CF101" s="38">
        <f t="shared" si="23"/>
        <v>1937</v>
      </c>
    </row>
    <row r="102" spans="1:84" x14ac:dyDescent="0.25">
      <c r="A102" s="71" t="s">
        <v>225</v>
      </c>
      <c r="B102" s="2" t="s">
        <v>49</v>
      </c>
      <c r="C102" s="2" t="s">
        <v>214</v>
      </c>
      <c r="D102" s="2" t="s">
        <v>226</v>
      </c>
      <c r="E102">
        <f t="shared" si="17"/>
        <v>26569</v>
      </c>
      <c r="F102">
        <f t="shared" si="18"/>
        <v>13250</v>
      </c>
      <c r="G102" s="87">
        <v>218</v>
      </c>
      <c r="H102" s="87">
        <v>217</v>
      </c>
      <c r="I102" s="87">
        <v>205</v>
      </c>
      <c r="J102" s="87">
        <v>200</v>
      </c>
      <c r="K102" s="87">
        <v>199</v>
      </c>
      <c r="L102" s="87">
        <v>215</v>
      </c>
      <c r="M102">
        <v>313</v>
      </c>
      <c r="N102">
        <v>325</v>
      </c>
      <c r="O102">
        <v>300</v>
      </c>
      <c r="P102">
        <v>312</v>
      </c>
      <c r="Q102">
        <v>286</v>
      </c>
      <c r="R102">
        <v>304</v>
      </c>
      <c r="S102">
        <v>314</v>
      </c>
      <c r="T102">
        <v>294</v>
      </c>
      <c r="U102">
        <v>309</v>
      </c>
      <c r="V102">
        <v>263</v>
      </c>
      <c r="W102">
        <v>240</v>
      </c>
      <c r="X102">
        <v>296</v>
      </c>
      <c r="Y102">
        <v>256</v>
      </c>
      <c r="Z102">
        <v>283</v>
      </c>
      <c r="AA102">
        <v>1326</v>
      </c>
      <c r="AB102">
        <v>1449</v>
      </c>
      <c r="AC102">
        <v>1288</v>
      </c>
      <c r="AD102">
        <v>882</v>
      </c>
      <c r="AE102">
        <v>878</v>
      </c>
      <c r="AF102">
        <v>563</v>
      </c>
      <c r="AG102">
        <v>387</v>
      </c>
      <c r="AH102">
        <v>335</v>
      </c>
      <c r="AI102">
        <v>300</v>
      </c>
      <c r="AJ102">
        <v>205</v>
      </c>
      <c r="AK102">
        <v>147</v>
      </c>
      <c r="AL102">
        <v>81</v>
      </c>
      <c r="AM102">
        <v>60</v>
      </c>
      <c r="AN102">
        <f t="shared" si="24"/>
        <v>13319</v>
      </c>
      <c r="AO102" s="87">
        <v>202</v>
      </c>
      <c r="AP102" s="87">
        <v>222</v>
      </c>
      <c r="AQ102" s="87">
        <v>178</v>
      </c>
      <c r="AR102" s="87">
        <v>196</v>
      </c>
      <c r="AS102" s="87">
        <v>221</v>
      </c>
      <c r="AT102" s="87">
        <v>184</v>
      </c>
      <c r="AU102">
        <v>325</v>
      </c>
      <c r="AV102">
        <v>300</v>
      </c>
      <c r="AW102">
        <v>312</v>
      </c>
      <c r="AX102">
        <v>268</v>
      </c>
      <c r="AY102">
        <v>322</v>
      </c>
      <c r="AZ102">
        <v>291</v>
      </c>
      <c r="BA102">
        <v>269</v>
      </c>
      <c r="BB102">
        <v>283</v>
      </c>
      <c r="BC102">
        <v>255</v>
      </c>
      <c r="BD102">
        <v>273</v>
      </c>
      <c r="BE102">
        <v>292</v>
      </c>
      <c r="BF102">
        <v>233</v>
      </c>
      <c r="BG102">
        <v>278</v>
      </c>
      <c r="BH102">
        <v>251</v>
      </c>
      <c r="BI102">
        <v>1506</v>
      </c>
      <c r="BJ102">
        <v>1414</v>
      </c>
      <c r="BK102">
        <v>988</v>
      </c>
      <c r="BL102">
        <v>1059</v>
      </c>
      <c r="BM102">
        <v>650</v>
      </c>
      <c r="BN102">
        <v>679</v>
      </c>
      <c r="BO102">
        <v>496</v>
      </c>
      <c r="BP102">
        <v>450</v>
      </c>
      <c r="BQ102">
        <v>308</v>
      </c>
      <c r="BR102">
        <v>258</v>
      </c>
      <c r="BS102">
        <v>173</v>
      </c>
      <c r="BT102">
        <v>97</v>
      </c>
      <c r="BU102">
        <v>86</v>
      </c>
      <c r="BV102" s="38"/>
      <c r="BW102" s="5">
        <f t="shared" si="25"/>
        <v>3094</v>
      </c>
      <c r="BX102" s="5">
        <f t="shared" si="26"/>
        <v>1716</v>
      </c>
      <c r="BY102" s="5">
        <f t="shared" si="27"/>
        <v>3314</v>
      </c>
      <c r="BZ102" s="5">
        <f t="shared" si="28"/>
        <v>4333</v>
      </c>
      <c r="CA102" s="5">
        <f t="shared" si="29"/>
        <v>793</v>
      </c>
      <c r="CB102" s="38">
        <f t="shared" si="19"/>
        <v>3021</v>
      </c>
      <c r="CC102" s="38">
        <f t="shared" si="20"/>
        <v>1605</v>
      </c>
      <c r="CD102" s="38">
        <f t="shared" si="21"/>
        <v>3449</v>
      </c>
      <c r="CE102" s="38">
        <f t="shared" si="22"/>
        <v>4322</v>
      </c>
      <c r="CF102" s="38">
        <f t="shared" si="23"/>
        <v>922</v>
      </c>
    </row>
    <row r="103" spans="1:84" x14ac:dyDescent="0.25">
      <c r="A103" s="71" t="s">
        <v>227</v>
      </c>
      <c r="B103" s="2" t="s">
        <v>49</v>
      </c>
      <c r="C103" s="2" t="s">
        <v>214</v>
      </c>
      <c r="D103" s="2" t="s">
        <v>228</v>
      </c>
      <c r="E103">
        <f t="shared" si="17"/>
        <v>52365</v>
      </c>
      <c r="F103">
        <f t="shared" si="18"/>
        <v>26059</v>
      </c>
      <c r="G103" s="87">
        <v>484</v>
      </c>
      <c r="H103" s="87">
        <v>465</v>
      </c>
      <c r="I103" s="87">
        <v>406</v>
      </c>
      <c r="J103" s="87">
        <v>436</v>
      </c>
      <c r="K103" s="87">
        <v>426</v>
      </c>
      <c r="L103" s="87">
        <v>464</v>
      </c>
      <c r="M103">
        <v>839</v>
      </c>
      <c r="N103">
        <v>830</v>
      </c>
      <c r="O103">
        <v>804</v>
      </c>
      <c r="P103">
        <v>663</v>
      </c>
      <c r="Q103">
        <v>677</v>
      </c>
      <c r="R103">
        <v>643</v>
      </c>
      <c r="S103">
        <v>675</v>
      </c>
      <c r="T103">
        <v>671</v>
      </c>
      <c r="U103">
        <v>702</v>
      </c>
      <c r="V103">
        <v>564</v>
      </c>
      <c r="W103">
        <v>481</v>
      </c>
      <c r="X103">
        <v>505</v>
      </c>
      <c r="Y103">
        <v>523</v>
      </c>
      <c r="Z103">
        <v>500</v>
      </c>
      <c r="AA103">
        <v>2574</v>
      </c>
      <c r="AB103">
        <v>2563</v>
      </c>
      <c r="AC103">
        <v>2189</v>
      </c>
      <c r="AD103">
        <v>2116</v>
      </c>
      <c r="AE103">
        <v>1666</v>
      </c>
      <c r="AF103">
        <v>1293</v>
      </c>
      <c r="AG103">
        <v>660</v>
      </c>
      <c r="AH103">
        <v>498</v>
      </c>
      <c r="AI103">
        <v>374</v>
      </c>
      <c r="AJ103">
        <v>149</v>
      </c>
      <c r="AK103">
        <v>108</v>
      </c>
      <c r="AL103">
        <v>60</v>
      </c>
      <c r="AM103">
        <v>51</v>
      </c>
      <c r="AN103">
        <f t="shared" si="24"/>
        <v>26306</v>
      </c>
      <c r="AO103" s="87">
        <v>434</v>
      </c>
      <c r="AP103" s="87">
        <v>415</v>
      </c>
      <c r="AQ103" s="87">
        <v>469</v>
      </c>
      <c r="AR103" s="87">
        <v>412</v>
      </c>
      <c r="AS103" s="87">
        <v>457</v>
      </c>
      <c r="AT103" s="87">
        <v>490</v>
      </c>
      <c r="AU103">
        <v>775</v>
      </c>
      <c r="AV103">
        <v>736</v>
      </c>
      <c r="AW103">
        <v>713</v>
      </c>
      <c r="AX103">
        <v>762</v>
      </c>
      <c r="AY103">
        <v>795</v>
      </c>
      <c r="AZ103">
        <v>786</v>
      </c>
      <c r="BA103">
        <v>702</v>
      </c>
      <c r="BB103">
        <v>645</v>
      </c>
      <c r="BC103">
        <v>532</v>
      </c>
      <c r="BD103">
        <v>564</v>
      </c>
      <c r="BE103">
        <v>588</v>
      </c>
      <c r="BF103">
        <v>526</v>
      </c>
      <c r="BG103">
        <v>502</v>
      </c>
      <c r="BH103">
        <v>519</v>
      </c>
      <c r="BI103">
        <v>2810</v>
      </c>
      <c r="BJ103">
        <v>2707</v>
      </c>
      <c r="BK103">
        <v>2510</v>
      </c>
      <c r="BL103">
        <v>1845</v>
      </c>
      <c r="BM103">
        <v>1232</v>
      </c>
      <c r="BN103">
        <v>1177</v>
      </c>
      <c r="BO103">
        <v>780</v>
      </c>
      <c r="BP103">
        <v>614</v>
      </c>
      <c r="BQ103">
        <v>352</v>
      </c>
      <c r="BR103">
        <v>221</v>
      </c>
      <c r="BS103">
        <v>103</v>
      </c>
      <c r="BT103">
        <v>75</v>
      </c>
      <c r="BU103">
        <v>58</v>
      </c>
      <c r="BV103" s="38"/>
      <c r="BW103" s="5">
        <f t="shared" si="25"/>
        <v>7137</v>
      </c>
      <c r="BX103" s="5">
        <f t="shared" si="26"/>
        <v>3598</v>
      </c>
      <c r="BY103" s="5">
        <f t="shared" si="27"/>
        <v>6160</v>
      </c>
      <c r="BZ103" s="5">
        <f t="shared" si="28"/>
        <v>8422</v>
      </c>
      <c r="CA103" s="5">
        <f t="shared" si="29"/>
        <v>742</v>
      </c>
      <c r="CB103" s="38">
        <f t="shared" si="19"/>
        <v>7244</v>
      </c>
      <c r="CC103" s="38">
        <f t="shared" si="20"/>
        <v>3557</v>
      </c>
      <c r="CD103" s="38">
        <f t="shared" si="21"/>
        <v>6538</v>
      </c>
      <c r="CE103" s="38">
        <f t="shared" si="22"/>
        <v>8158</v>
      </c>
      <c r="CF103" s="38">
        <f t="shared" si="23"/>
        <v>809</v>
      </c>
    </row>
    <row r="104" spans="1:84" x14ac:dyDescent="0.25">
      <c r="A104" s="71" t="s">
        <v>229</v>
      </c>
      <c r="B104" s="2" t="s">
        <v>49</v>
      </c>
      <c r="C104" s="2" t="s">
        <v>214</v>
      </c>
      <c r="D104" s="2" t="s">
        <v>230</v>
      </c>
      <c r="E104">
        <f t="shared" si="17"/>
        <v>3589</v>
      </c>
      <c r="F104">
        <f t="shared" si="18"/>
        <v>1774</v>
      </c>
      <c r="G104" s="87">
        <v>59</v>
      </c>
      <c r="H104" s="87">
        <v>45</v>
      </c>
      <c r="I104" s="87">
        <v>46</v>
      </c>
      <c r="J104" s="87">
        <v>45</v>
      </c>
      <c r="K104" s="87">
        <v>47</v>
      </c>
      <c r="L104" s="87">
        <v>47</v>
      </c>
      <c r="M104">
        <v>34</v>
      </c>
      <c r="N104">
        <v>32</v>
      </c>
      <c r="O104">
        <v>20</v>
      </c>
      <c r="P104">
        <v>18</v>
      </c>
      <c r="Q104">
        <v>26</v>
      </c>
      <c r="R104">
        <v>14</v>
      </c>
      <c r="S104">
        <v>30</v>
      </c>
      <c r="T104">
        <v>15</v>
      </c>
      <c r="U104">
        <v>22</v>
      </c>
      <c r="V104">
        <v>23</v>
      </c>
      <c r="W104">
        <v>33</v>
      </c>
      <c r="X104">
        <v>45</v>
      </c>
      <c r="Y104">
        <v>58</v>
      </c>
      <c r="Z104">
        <v>57</v>
      </c>
      <c r="AA104">
        <v>229</v>
      </c>
      <c r="AB104">
        <v>220</v>
      </c>
      <c r="AC104">
        <v>158</v>
      </c>
      <c r="AD104">
        <v>146</v>
      </c>
      <c r="AE104">
        <v>118</v>
      </c>
      <c r="AF104">
        <v>72</v>
      </c>
      <c r="AG104">
        <v>44</v>
      </c>
      <c r="AH104">
        <v>33</v>
      </c>
      <c r="AI104">
        <v>17</v>
      </c>
      <c r="AJ104">
        <v>11</v>
      </c>
      <c r="AK104">
        <v>9</v>
      </c>
      <c r="AL104">
        <v>1</v>
      </c>
      <c r="AM104">
        <v>0</v>
      </c>
      <c r="AN104">
        <f t="shared" si="24"/>
        <v>1815</v>
      </c>
      <c r="AO104" s="87">
        <v>68</v>
      </c>
      <c r="AP104" s="87">
        <v>55</v>
      </c>
      <c r="AQ104" s="87">
        <v>51</v>
      </c>
      <c r="AR104" s="87">
        <v>41</v>
      </c>
      <c r="AS104" s="87">
        <v>49</v>
      </c>
      <c r="AT104" s="87">
        <v>51</v>
      </c>
      <c r="AU104">
        <v>28</v>
      </c>
      <c r="AV104">
        <v>26</v>
      </c>
      <c r="AW104">
        <v>25</v>
      </c>
      <c r="AX104">
        <v>12</v>
      </c>
      <c r="AY104">
        <v>21</v>
      </c>
      <c r="AZ104">
        <v>17</v>
      </c>
      <c r="BA104">
        <v>29</v>
      </c>
      <c r="BB104">
        <v>13</v>
      </c>
      <c r="BC104">
        <v>23</v>
      </c>
      <c r="BD104">
        <v>19</v>
      </c>
      <c r="BE104">
        <v>34</v>
      </c>
      <c r="BF104">
        <v>46</v>
      </c>
      <c r="BG104">
        <v>63</v>
      </c>
      <c r="BH104">
        <v>62</v>
      </c>
      <c r="BI104">
        <v>272</v>
      </c>
      <c r="BJ104">
        <v>223</v>
      </c>
      <c r="BK104">
        <v>155</v>
      </c>
      <c r="BL104">
        <v>127</v>
      </c>
      <c r="BM104">
        <v>91</v>
      </c>
      <c r="BN104">
        <v>68</v>
      </c>
      <c r="BO104">
        <v>56</v>
      </c>
      <c r="BP104">
        <v>44</v>
      </c>
      <c r="BQ104">
        <v>25</v>
      </c>
      <c r="BR104">
        <v>11</v>
      </c>
      <c r="BS104">
        <v>8</v>
      </c>
      <c r="BT104">
        <v>1</v>
      </c>
      <c r="BU104">
        <v>1</v>
      </c>
      <c r="BV104" s="38"/>
      <c r="BW104" s="5">
        <f t="shared" si="25"/>
        <v>433</v>
      </c>
      <c r="BX104" s="5">
        <f t="shared" si="26"/>
        <v>168</v>
      </c>
      <c r="BY104" s="5">
        <f t="shared" si="27"/>
        <v>564</v>
      </c>
      <c r="BZ104" s="5">
        <f t="shared" si="28"/>
        <v>571</v>
      </c>
      <c r="CA104" s="5">
        <f t="shared" si="29"/>
        <v>38</v>
      </c>
      <c r="CB104" s="38">
        <f t="shared" si="19"/>
        <v>444</v>
      </c>
      <c r="CC104" s="38">
        <f t="shared" si="20"/>
        <v>164</v>
      </c>
      <c r="CD104" s="38">
        <f t="shared" si="21"/>
        <v>620</v>
      </c>
      <c r="CE104" s="38">
        <f t="shared" si="22"/>
        <v>541</v>
      </c>
      <c r="CF104" s="38">
        <f t="shared" si="23"/>
        <v>46</v>
      </c>
    </row>
    <row r="105" spans="1:84" x14ac:dyDescent="0.25">
      <c r="A105" s="71" t="s">
        <v>231</v>
      </c>
      <c r="B105" s="2" t="s">
        <v>49</v>
      </c>
      <c r="C105" s="2" t="s">
        <v>232</v>
      </c>
      <c r="D105" s="2" t="s">
        <v>232</v>
      </c>
      <c r="E105">
        <f t="shared" si="17"/>
        <v>47380</v>
      </c>
      <c r="F105">
        <f t="shared" si="18"/>
        <v>23065</v>
      </c>
      <c r="G105" s="87">
        <v>412</v>
      </c>
      <c r="H105" s="87">
        <v>377</v>
      </c>
      <c r="I105" s="87">
        <v>418</v>
      </c>
      <c r="J105" s="87">
        <v>436</v>
      </c>
      <c r="K105" s="87">
        <v>443</v>
      </c>
      <c r="L105" s="87">
        <v>448</v>
      </c>
      <c r="M105">
        <v>402</v>
      </c>
      <c r="N105">
        <v>354</v>
      </c>
      <c r="O105">
        <v>421</v>
      </c>
      <c r="P105">
        <v>375</v>
      </c>
      <c r="Q105">
        <v>368</v>
      </c>
      <c r="R105">
        <v>423</v>
      </c>
      <c r="S105">
        <v>452</v>
      </c>
      <c r="T105">
        <v>419</v>
      </c>
      <c r="U105">
        <v>459</v>
      </c>
      <c r="V105">
        <v>402</v>
      </c>
      <c r="W105">
        <v>385</v>
      </c>
      <c r="X105">
        <v>371</v>
      </c>
      <c r="Y105">
        <v>405</v>
      </c>
      <c r="Z105">
        <v>324</v>
      </c>
      <c r="AA105">
        <v>1744</v>
      </c>
      <c r="AB105">
        <v>1673</v>
      </c>
      <c r="AC105">
        <v>1810</v>
      </c>
      <c r="AD105">
        <v>1875</v>
      </c>
      <c r="AE105">
        <v>1510</v>
      </c>
      <c r="AF105">
        <v>1242</v>
      </c>
      <c r="AG105">
        <v>1131</v>
      </c>
      <c r="AH105">
        <v>1121</v>
      </c>
      <c r="AI105">
        <v>815</v>
      </c>
      <c r="AJ105">
        <v>790</v>
      </c>
      <c r="AK105">
        <v>501</v>
      </c>
      <c r="AL105">
        <v>392</v>
      </c>
      <c r="AM105">
        <v>367</v>
      </c>
      <c r="AN105">
        <f t="shared" si="24"/>
        <v>24315</v>
      </c>
      <c r="AO105" s="87">
        <v>368</v>
      </c>
      <c r="AP105" s="87">
        <v>391</v>
      </c>
      <c r="AQ105" s="87">
        <v>406</v>
      </c>
      <c r="AR105" s="87">
        <v>437</v>
      </c>
      <c r="AS105" s="87">
        <v>415</v>
      </c>
      <c r="AT105" s="87">
        <v>432</v>
      </c>
      <c r="AU105">
        <v>343</v>
      </c>
      <c r="AV105">
        <v>399</v>
      </c>
      <c r="AW105">
        <v>344</v>
      </c>
      <c r="AX105">
        <v>382</v>
      </c>
      <c r="AY105">
        <v>450</v>
      </c>
      <c r="AZ105">
        <v>407</v>
      </c>
      <c r="BA105">
        <v>385</v>
      </c>
      <c r="BB105">
        <v>420</v>
      </c>
      <c r="BC105">
        <v>363</v>
      </c>
      <c r="BD105">
        <v>386</v>
      </c>
      <c r="BE105">
        <v>401</v>
      </c>
      <c r="BF105">
        <v>402</v>
      </c>
      <c r="BG105">
        <v>346</v>
      </c>
      <c r="BH105">
        <v>379</v>
      </c>
      <c r="BI105">
        <v>1558</v>
      </c>
      <c r="BJ105">
        <v>1914</v>
      </c>
      <c r="BK105">
        <v>2076</v>
      </c>
      <c r="BL105">
        <v>1771</v>
      </c>
      <c r="BM105">
        <v>1602</v>
      </c>
      <c r="BN105">
        <v>1437</v>
      </c>
      <c r="BO105">
        <v>1451</v>
      </c>
      <c r="BP105">
        <v>1045</v>
      </c>
      <c r="BQ105">
        <v>1019</v>
      </c>
      <c r="BR105">
        <v>781</v>
      </c>
      <c r="BS105">
        <v>717</v>
      </c>
      <c r="BT105">
        <v>485</v>
      </c>
      <c r="BU105">
        <v>603</v>
      </c>
      <c r="BV105" s="38"/>
      <c r="BW105" s="5">
        <f t="shared" si="25"/>
        <v>4877</v>
      </c>
      <c r="BX105" s="5">
        <f t="shared" si="26"/>
        <v>2488</v>
      </c>
      <c r="BY105" s="5">
        <f t="shared" si="27"/>
        <v>4146</v>
      </c>
      <c r="BZ105" s="5">
        <f t="shared" si="28"/>
        <v>8689</v>
      </c>
      <c r="CA105" s="5">
        <f t="shared" si="29"/>
        <v>2865</v>
      </c>
      <c r="CB105" s="38">
        <f t="shared" si="19"/>
        <v>4774</v>
      </c>
      <c r="CC105" s="38">
        <f t="shared" si="20"/>
        <v>2357</v>
      </c>
      <c r="CD105" s="38">
        <f t="shared" si="21"/>
        <v>4197</v>
      </c>
      <c r="CE105" s="38">
        <f t="shared" si="22"/>
        <v>9382</v>
      </c>
      <c r="CF105" s="38">
        <f t="shared" si="23"/>
        <v>3605</v>
      </c>
    </row>
    <row r="106" spans="1:84" x14ac:dyDescent="0.25">
      <c r="A106" s="71" t="s">
        <v>233</v>
      </c>
      <c r="B106" s="2" t="s">
        <v>49</v>
      </c>
      <c r="C106" s="2" t="s">
        <v>232</v>
      </c>
      <c r="D106" s="2" t="s">
        <v>31</v>
      </c>
      <c r="E106">
        <f t="shared" si="17"/>
        <v>13356</v>
      </c>
      <c r="F106">
        <f t="shared" si="18"/>
        <v>6631</v>
      </c>
      <c r="G106" s="87">
        <v>64</v>
      </c>
      <c r="H106" s="87">
        <v>71</v>
      </c>
      <c r="I106" s="87">
        <v>68</v>
      </c>
      <c r="J106" s="87">
        <v>74</v>
      </c>
      <c r="K106" s="87">
        <v>65</v>
      </c>
      <c r="L106" s="87">
        <v>78</v>
      </c>
      <c r="M106">
        <v>96</v>
      </c>
      <c r="N106">
        <v>95</v>
      </c>
      <c r="O106">
        <v>90</v>
      </c>
      <c r="P106">
        <v>96</v>
      </c>
      <c r="Q106">
        <v>112</v>
      </c>
      <c r="R106">
        <v>101</v>
      </c>
      <c r="S106">
        <v>118</v>
      </c>
      <c r="T106">
        <v>119</v>
      </c>
      <c r="U106">
        <v>111</v>
      </c>
      <c r="V106">
        <v>109</v>
      </c>
      <c r="W106">
        <v>102</v>
      </c>
      <c r="X106">
        <v>121</v>
      </c>
      <c r="Y106">
        <v>120</v>
      </c>
      <c r="Z106">
        <v>96</v>
      </c>
      <c r="AA106">
        <v>506</v>
      </c>
      <c r="AB106">
        <v>633</v>
      </c>
      <c r="AC106">
        <v>591</v>
      </c>
      <c r="AD106">
        <v>493</v>
      </c>
      <c r="AE106">
        <v>358</v>
      </c>
      <c r="AF106">
        <v>450</v>
      </c>
      <c r="AG106">
        <v>397</v>
      </c>
      <c r="AH106">
        <v>297</v>
      </c>
      <c r="AI106">
        <v>279</v>
      </c>
      <c r="AJ106">
        <v>223</v>
      </c>
      <c r="AK106">
        <v>180</v>
      </c>
      <c r="AL106">
        <v>143</v>
      </c>
      <c r="AM106">
        <v>175</v>
      </c>
      <c r="AN106">
        <f t="shared" si="24"/>
        <v>6725</v>
      </c>
      <c r="AO106" s="87">
        <v>56</v>
      </c>
      <c r="AP106" s="87">
        <v>67</v>
      </c>
      <c r="AQ106" s="87">
        <v>78</v>
      </c>
      <c r="AR106" s="87">
        <v>64</v>
      </c>
      <c r="AS106" s="87">
        <v>72</v>
      </c>
      <c r="AT106" s="87">
        <v>71</v>
      </c>
      <c r="AU106">
        <v>96</v>
      </c>
      <c r="AV106">
        <v>99</v>
      </c>
      <c r="AW106">
        <v>105</v>
      </c>
      <c r="AX106">
        <v>96</v>
      </c>
      <c r="AY106">
        <v>95</v>
      </c>
      <c r="AZ106">
        <v>110</v>
      </c>
      <c r="BA106">
        <v>96</v>
      </c>
      <c r="BB106">
        <v>97</v>
      </c>
      <c r="BC106">
        <v>109</v>
      </c>
      <c r="BD106">
        <v>104</v>
      </c>
      <c r="BE106">
        <v>116</v>
      </c>
      <c r="BF106">
        <v>99</v>
      </c>
      <c r="BG106">
        <v>98</v>
      </c>
      <c r="BH106">
        <v>108</v>
      </c>
      <c r="BI106">
        <v>510</v>
      </c>
      <c r="BJ106">
        <v>484</v>
      </c>
      <c r="BK106">
        <v>533</v>
      </c>
      <c r="BL106">
        <v>546</v>
      </c>
      <c r="BM106">
        <v>412</v>
      </c>
      <c r="BN106">
        <v>426</v>
      </c>
      <c r="BO106">
        <v>371</v>
      </c>
      <c r="BP106">
        <v>326</v>
      </c>
      <c r="BQ106">
        <v>364</v>
      </c>
      <c r="BR106">
        <v>303</v>
      </c>
      <c r="BS106">
        <v>228</v>
      </c>
      <c r="BT106">
        <v>193</v>
      </c>
      <c r="BU106">
        <v>193</v>
      </c>
      <c r="BV106" s="38"/>
      <c r="BW106" s="5">
        <f t="shared" si="25"/>
        <v>1010</v>
      </c>
      <c r="BX106" s="5">
        <f t="shared" si="26"/>
        <v>680</v>
      </c>
      <c r="BY106" s="5">
        <f t="shared" si="27"/>
        <v>1355</v>
      </c>
      <c r="BZ106" s="5">
        <f t="shared" si="28"/>
        <v>2586</v>
      </c>
      <c r="CA106" s="5">
        <f t="shared" si="29"/>
        <v>1000</v>
      </c>
      <c r="CB106" s="38">
        <f t="shared" si="19"/>
        <v>1009</v>
      </c>
      <c r="CC106" s="38">
        <f t="shared" si="20"/>
        <v>621</v>
      </c>
      <c r="CD106" s="38">
        <f t="shared" si="21"/>
        <v>1200</v>
      </c>
      <c r="CE106" s="38">
        <f t="shared" si="22"/>
        <v>2614</v>
      </c>
      <c r="CF106" s="38">
        <f t="shared" si="23"/>
        <v>1281</v>
      </c>
    </row>
    <row r="107" spans="1:84" x14ac:dyDescent="0.25">
      <c r="A107" s="71" t="s">
        <v>234</v>
      </c>
      <c r="B107" s="2" t="s">
        <v>49</v>
      </c>
      <c r="C107" s="2" t="s">
        <v>232</v>
      </c>
      <c r="D107" s="2" t="s">
        <v>235</v>
      </c>
      <c r="E107">
        <f t="shared" si="17"/>
        <v>3040</v>
      </c>
      <c r="F107">
        <f t="shared" si="18"/>
        <v>1513</v>
      </c>
      <c r="G107" s="87">
        <v>10</v>
      </c>
      <c r="H107" s="87">
        <v>15</v>
      </c>
      <c r="I107" s="87">
        <v>21</v>
      </c>
      <c r="J107" s="87">
        <v>15</v>
      </c>
      <c r="K107" s="87">
        <v>13</v>
      </c>
      <c r="L107" s="87">
        <v>25</v>
      </c>
      <c r="M107">
        <v>28</v>
      </c>
      <c r="N107">
        <v>32</v>
      </c>
      <c r="O107">
        <v>34</v>
      </c>
      <c r="P107">
        <v>31</v>
      </c>
      <c r="Q107">
        <v>32</v>
      </c>
      <c r="R107">
        <v>32</v>
      </c>
      <c r="S107">
        <v>34</v>
      </c>
      <c r="T107">
        <v>38</v>
      </c>
      <c r="U107">
        <v>33</v>
      </c>
      <c r="V107">
        <v>30</v>
      </c>
      <c r="W107">
        <v>33</v>
      </c>
      <c r="X107">
        <v>27</v>
      </c>
      <c r="Y107">
        <v>30</v>
      </c>
      <c r="Z107">
        <v>27</v>
      </c>
      <c r="AA107">
        <v>121</v>
      </c>
      <c r="AB107">
        <v>97</v>
      </c>
      <c r="AC107">
        <v>98</v>
      </c>
      <c r="AD107">
        <v>78</v>
      </c>
      <c r="AE107">
        <v>102</v>
      </c>
      <c r="AF107">
        <v>81</v>
      </c>
      <c r="AG107">
        <v>103</v>
      </c>
      <c r="AH107">
        <v>68</v>
      </c>
      <c r="AI107">
        <v>51</v>
      </c>
      <c r="AJ107">
        <v>46</v>
      </c>
      <c r="AK107">
        <v>54</v>
      </c>
      <c r="AL107">
        <v>30</v>
      </c>
      <c r="AM107">
        <v>44</v>
      </c>
      <c r="AN107">
        <f t="shared" si="24"/>
        <v>1527</v>
      </c>
      <c r="AO107" s="87">
        <v>14</v>
      </c>
      <c r="AP107" s="87">
        <v>15</v>
      </c>
      <c r="AQ107" s="87">
        <v>11</v>
      </c>
      <c r="AR107" s="87">
        <v>14</v>
      </c>
      <c r="AS107" s="87">
        <v>15</v>
      </c>
      <c r="AT107" s="87">
        <v>14</v>
      </c>
      <c r="AU107">
        <v>31</v>
      </c>
      <c r="AV107">
        <v>28</v>
      </c>
      <c r="AW107">
        <v>29</v>
      </c>
      <c r="AX107">
        <v>35</v>
      </c>
      <c r="AY107">
        <v>37</v>
      </c>
      <c r="AZ107">
        <v>39</v>
      </c>
      <c r="BA107">
        <v>38</v>
      </c>
      <c r="BB107">
        <v>33</v>
      </c>
      <c r="BC107">
        <v>36</v>
      </c>
      <c r="BD107">
        <v>34</v>
      </c>
      <c r="BE107">
        <v>27</v>
      </c>
      <c r="BF107">
        <v>31</v>
      </c>
      <c r="BG107">
        <v>26</v>
      </c>
      <c r="BH107">
        <v>27</v>
      </c>
      <c r="BI107">
        <v>133</v>
      </c>
      <c r="BJ107">
        <v>99</v>
      </c>
      <c r="BK107">
        <v>96</v>
      </c>
      <c r="BL107">
        <v>93</v>
      </c>
      <c r="BM107">
        <v>78</v>
      </c>
      <c r="BN107">
        <v>68</v>
      </c>
      <c r="BO107">
        <v>85</v>
      </c>
      <c r="BP107">
        <v>81</v>
      </c>
      <c r="BQ107">
        <v>63</v>
      </c>
      <c r="BR107">
        <v>56</v>
      </c>
      <c r="BS107">
        <v>53</v>
      </c>
      <c r="BT107">
        <v>39</v>
      </c>
      <c r="BU107">
        <v>49</v>
      </c>
      <c r="BV107" s="38"/>
      <c r="BW107" s="5">
        <f t="shared" si="25"/>
        <v>288</v>
      </c>
      <c r="BX107" s="5">
        <f t="shared" si="26"/>
        <v>195</v>
      </c>
      <c r="BY107" s="5">
        <f t="shared" si="27"/>
        <v>275</v>
      </c>
      <c r="BZ107" s="5">
        <f t="shared" si="28"/>
        <v>530</v>
      </c>
      <c r="CA107" s="5">
        <f t="shared" si="29"/>
        <v>225</v>
      </c>
      <c r="CB107" s="38">
        <f t="shared" si="19"/>
        <v>282</v>
      </c>
      <c r="CC107" s="38">
        <f t="shared" si="20"/>
        <v>199</v>
      </c>
      <c r="CD107" s="38">
        <f t="shared" si="21"/>
        <v>285</v>
      </c>
      <c r="CE107" s="38">
        <f t="shared" si="22"/>
        <v>501</v>
      </c>
      <c r="CF107" s="38">
        <f t="shared" si="23"/>
        <v>260</v>
      </c>
    </row>
    <row r="108" spans="1:84" x14ac:dyDescent="0.25">
      <c r="A108" s="71" t="s">
        <v>236</v>
      </c>
      <c r="B108" s="2" t="s">
        <v>49</v>
      </c>
      <c r="C108" s="2" t="s">
        <v>232</v>
      </c>
      <c r="D108" s="2" t="s">
        <v>237</v>
      </c>
      <c r="E108">
        <f t="shared" si="17"/>
        <v>14936</v>
      </c>
      <c r="F108">
        <f t="shared" si="18"/>
        <v>7445</v>
      </c>
      <c r="G108" s="87">
        <v>70</v>
      </c>
      <c r="H108" s="87">
        <v>76</v>
      </c>
      <c r="I108" s="87">
        <v>93</v>
      </c>
      <c r="J108" s="87">
        <v>102</v>
      </c>
      <c r="K108" s="87">
        <v>109</v>
      </c>
      <c r="L108" s="87">
        <v>100</v>
      </c>
      <c r="M108">
        <v>122</v>
      </c>
      <c r="N108">
        <v>134</v>
      </c>
      <c r="O108">
        <v>127</v>
      </c>
      <c r="P108">
        <v>129</v>
      </c>
      <c r="Q108">
        <v>163</v>
      </c>
      <c r="R108">
        <v>164</v>
      </c>
      <c r="S108">
        <v>171</v>
      </c>
      <c r="T108">
        <v>165</v>
      </c>
      <c r="U108">
        <v>166</v>
      </c>
      <c r="V108">
        <v>139</v>
      </c>
      <c r="W108">
        <v>134</v>
      </c>
      <c r="X108">
        <v>129</v>
      </c>
      <c r="Y108">
        <v>135</v>
      </c>
      <c r="Z108">
        <v>140</v>
      </c>
      <c r="AA108">
        <v>641</v>
      </c>
      <c r="AB108">
        <v>662</v>
      </c>
      <c r="AC108">
        <v>626</v>
      </c>
      <c r="AD108">
        <v>548</v>
      </c>
      <c r="AE108">
        <v>489</v>
      </c>
      <c r="AF108">
        <v>426</v>
      </c>
      <c r="AG108">
        <v>370</v>
      </c>
      <c r="AH108">
        <v>301</v>
      </c>
      <c r="AI108">
        <v>238</v>
      </c>
      <c r="AJ108">
        <v>201</v>
      </c>
      <c r="AK108">
        <v>161</v>
      </c>
      <c r="AL108">
        <v>114</v>
      </c>
      <c r="AM108">
        <v>100</v>
      </c>
      <c r="AN108">
        <f t="shared" si="24"/>
        <v>7491</v>
      </c>
      <c r="AO108" s="87">
        <v>74</v>
      </c>
      <c r="AP108" s="87">
        <v>100</v>
      </c>
      <c r="AQ108" s="87">
        <v>94</v>
      </c>
      <c r="AR108" s="87">
        <v>91</v>
      </c>
      <c r="AS108" s="87">
        <v>83</v>
      </c>
      <c r="AT108" s="87">
        <v>92</v>
      </c>
      <c r="AU108">
        <v>137</v>
      </c>
      <c r="AV108">
        <v>130</v>
      </c>
      <c r="AW108">
        <v>143</v>
      </c>
      <c r="AX108">
        <v>141</v>
      </c>
      <c r="AY108">
        <v>129</v>
      </c>
      <c r="AZ108">
        <v>134</v>
      </c>
      <c r="BA108">
        <v>134</v>
      </c>
      <c r="BB108">
        <v>135</v>
      </c>
      <c r="BC108">
        <v>127</v>
      </c>
      <c r="BD108">
        <v>140</v>
      </c>
      <c r="BE108">
        <v>140</v>
      </c>
      <c r="BF108">
        <v>140</v>
      </c>
      <c r="BG108">
        <v>135</v>
      </c>
      <c r="BH108">
        <v>124</v>
      </c>
      <c r="BI108">
        <v>700</v>
      </c>
      <c r="BJ108">
        <v>645</v>
      </c>
      <c r="BK108">
        <v>611</v>
      </c>
      <c r="BL108">
        <v>584</v>
      </c>
      <c r="BM108">
        <v>391</v>
      </c>
      <c r="BN108">
        <v>404</v>
      </c>
      <c r="BO108">
        <v>358</v>
      </c>
      <c r="BP108">
        <v>292</v>
      </c>
      <c r="BQ108">
        <v>310</v>
      </c>
      <c r="BR108">
        <v>274</v>
      </c>
      <c r="BS108">
        <v>196</v>
      </c>
      <c r="BT108">
        <v>153</v>
      </c>
      <c r="BU108">
        <v>150</v>
      </c>
      <c r="BV108" s="38"/>
      <c r="BW108" s="5">
        <f t="shared" si="25"/>
        <v>1389</v>
      </c>
      <c r="BX108" s="5">
        <f t="shared" si="26"/>
        <v>904</v>
      </c>
      <c r="BY108" s="5">
        <f t="shared" si="27"/>
        <v>1578</v>
      </c>
      <c r="BZ108" s="5">
        <f t="shared" si="28"/>
        <v>2760</v>
      </c>
      <c r="CA108" s="5">
        <f t="shared" si="29"/>
        <v>814</v>
      </c>
      <c r="CB108" s="38">
        <f t="shared" si="19"/>
        <v>1348</v>
      </c>
      <c r="CC108" s="38">
        <f t="shared" si="20"/>
        <v>816</v>
      </c>
      <c r="CD108" s="38">
        <f t="shared" si="21"/>
        <v>1604</v>
      </c>
      <c r="CE108" s="38">
        <f t="shared" si="22"/>
        <v>2640</v>
      </c>
      <c r="CF108" s="38">
        <f t="shared" si="23"/>
        <v>1083</v>
      </c>
    </row>
    <row r="109" spans="1:84" x14ac:dyDescent="0.25">
      <c r="A109" s="71" t="s">
        <v>238</v>
      </c>
      <c r="B109" s="2" t="s">
        <v>49</v>
      </c>
      <c r="C109" s="2" t="s">
        <v>232</v>
      </c>
      <c r="D109" s="2" t="s">
        <v>34</v>
      </c>
      <c r="E109">
        <f t="shared" si="17"/>
        <v>3251</v>
      </c>
      <c r="F109">
        <f t="shared" si="18"/>
        <v>1612</v>
      </c>
      <c r="G109" s="87">
        <v>17</v>
      </c>
      <c r="H109" s="87">
        <v>26</v>
      </c>
      <c r="I109" s="87">
        <v>39</v>
      </c>
      <c r="J109" s="87">
        <v>29</v>
      </c>
      <c r="K109" s="87">
        <v>26</v>
      </c>
      <c r="L109" s="87">
        <v>30</v>
      </c>
      <c r="M109">
        <v>26</v>
      </c>
      <c r="N109">
        <v>29</v>
      </c>
      <c r="O109">
        <v>27</v>
      </c>
      <c r="P109">
        <v>29</v>
      </c>
      <c r="Q109">
        <v>29</v>
      </c>
      <c r="R109">
        <v>26</v>
      </c>
      <c r="S109">
        <v>26</v>
      </c>
      <c r="T109">
        <v>26</v>
      </c>
      <c r="U109">
        <v>25</v>
      </c>
      <c r="V109">
        <v>29</v>
      </c>
      <c r="W109">
        <v>26</v>
      </c>
      <c r="X109">
        <v>26</v>
      </c>
      <c r="Y109">
        <v>25</v>
      </c>
      <c r="Z109">
        <v>28</v>
      </c>
      <c r="AA109">
        <v>110</v>
      </c>
      <c r="AB109">
        <v>136</v>
      </c>
      <c r="AC109">
        <v>130</v>
      </c>
      <c r="AD109">
        <v>118</v>
      </c>
      <c r="AE109">
        <v>98</v>
      </c>
      <c r="AF109">
        <v>92</v>
      </c>
      <c r="AG109">
        <v>88</v>
      </c>
      <c r="AH109">
        <v>58</v>
      </c>
      <c r="AI109">
        <v>55</v>
      </c>
      <c r="AJ109">
        <v>67</v>
      </c>
      <c r="AK109">
        <v>53</v>
      </c>
      <c r="AL109">
        <v>33</v>
      </c>
      <c r="AM109">
        <v>30</v>
      </c>
      <c r="AN109">
        <f t="shared" si="24"/>
        <v>1639</v>
      </c>
      <c r="AO109" s="87">
        <v>17</v>
      </c>
      <c r="AP109" s="87">
        <v>14</v>
      </c>
      <c r="AQ109" s="87">
        <v>30</v>
      </c>
      <c r="AR109" s="87">
        <v>32</v>
      </c>
      <c r="AS109" s="87">
        <v>30</v>
      </c>
      <c r="AT109" s="87">
        <v>34</v>
      </c>
      <c r="AU109">
        <v>30</v>
      </c>
      <c r="AV109">
        <v>29</v>
      </c>
      <c r="AW109">
        <v>30</v>
      </c>
      <c r="AX109">
        <v>24</v>
      </c>
      <c r="AY109">
        <v>27</v>
      </c>
      <c r="AZ109">
        <v>29</v>
      </c>
      <c r="BA109">
        <v>28</v>
      </c>
      <c r="BB109">
        <v>27</v>
      </c>
      <c r="BC109">
        <v>30</v>
      </c>
      <c r="BD109">
        <v>24</v>
      </c>
      <c r="BE109">
        <v>27</v>
      </c>
      <c r="BF109">
        <v>28</v>
      </c>
      <c r="BG109">
        <v>28</v>
      </c>
      <c r="BH109">
        <v>25</v>
      </c>
      <c r="BI109">
        <v>130</v>
      </c>
      <c r="BJ109">
        <v>105</v>
      </c>
      <c r="BK109">
        <v>122</v>
      </c>
      <c r="BL109">
        <v>117</v>
      </c>
      <c r="BM109">
        <v>96</v>
      </c>
      <c r="BN109">
        <v>81</v>
      </c>
      <c r="BO109">
        <v>73</v>
      </c>
      <c r="BP109">
        <v>79</v>
      </c>
      <c r="BQ109">
        <v>77</v>
      </c>
      <c r="BR109">
        <v>75</v>
      </c>
      <c r="BS109">
        <v>55</v>
      </c>
      <c r="BT109">
        <v>37</v>
      </c>
      <c r="BU109">
        <v>49</v>
      </c>
      <c r="BV109" s="38"/>
      <c r="BW109" s="5">
        <f t="shared" si="25"/>
        <v>333</v>
      </c>
      <c r="BX109" s="5">
        <f t="shared" si="26"/>
        <v>158</v>
      </c>
      <c r="BY109" s="5">
        <f t="shared" si="27"/>
        <v>299</v>
      </c>
      <c r="BZ109" s="5">
        <f t="shared" si="28"/>
        <v>584</v>
      </c>
      <c r="CA109" s="5">
        <f t="shared" si="29"/>
        <v>238</v>
      </c>
      <c r="CB109" s="38">
        <f t="shared" si="19"/>
        <v>326</v>
      </c>
      <c r="CC109" s="38">
        <f t="shared" si="20"/>
        <v>164</v>
      </c>
      <c r="CD109" s="38">
        <f t="shared" si="21"/>
        <v>288</v>
      </c>
      <c r="CE109" s="38">
        <f t="shared" si="22"/>
        <v>568</v>
      </c>
      <c r="CF109" s="38">
        <f t="shared" si="23"/>
        <v>293</v>
      </c>
    </row>
    <row r="110" spans="1:84" x14ac:dyDescent="0.25">
      <c r="A110" s="71" t="s">
        <v>239</v>
      </c>
      <c r="B110" s="2" t="s">
        <v>49</v>
      </c>
      <c r="C110" s="2" t="s">
        <v>232</v>
      </c>
      <c r="D110" s="2" t="s">
        <v>44</v>
      </c>
      <c r="E110">
        <f t="shared" si="17"/>
        <v>5758</v>
      </c>
      <c r="F110">
        <f t="shared" si="18"/>
        <v>2905</v>
      </c>
      <c r="G110" s="87">
        <v>53</v>
      </c>
      <c r="H110" s="87">
        <v>63</v>
      </c>
      <c r="I110" s="87">
        <v>64</v>
      </c>
      <c r="J110" s="87">
        <v>54</v>
      </c>
      <c r="K110" s="87">
        <v>62</v>
      </c>
      <c r="L110" s="87">
        <v>61</v>
      </c>
      <c r="M110">
        <v>46</v>
      </c>
      <c r="N110">
        <v>54</v>
      </c>
      <c r="O110">
        <v>49</v>
      </c>
      <c r="P110">
        <v>61</v>
      </c>
      <c r="Q110">
        <v>65</v>
      </c>
      <c r="R110">
        <v>61</v>
      </c>
      <c r="S110">
        <v>62</v>
      </c>
      <c r="T110">
        <v>55</v>
      </c>
      <c r="U110">
        <v>55</v>
      </c>
      <c r="V110">
        <v>49</v>
      </c>
      <c r="W110">
        <v>43</v>
      </c>
      <c r="X110">
        <v>50</v>
      </c>
      <c r="Y110">
        <v>47</v>
      </c>
      <c r="Z110">
        <v>40</v>
      </c>
      <c r="AA110">
        <v>194</v>
      </c>
      <c r="AB110">
        <v>237</v>
      </c>
      <c r="AC110">
        <v>272</v>
      </c>
      <c r="AD110">
        <v>204</v>
      </c>
      <c r="AE110">
        <v>186</v>
      </c>
      <c r="AF110">
        <v>141</v>
      </c>
      <c r="AG110">
        <v>125</v>
      </c>
      <c r="AH110">
        <v>121</v>
      </c>
      <c r="AI110">
        <v>92</v>
      </c>
      <c r="AJ110">
        <v>77</v>
      </c>
      <c r="AK110">
        <v>72</v>
      </c>
      <c r="AL110">
        <v>47</v>
      </c>
      <c r="AM110">
        <v>43</v>
      </c>
      <c r="AN110">
        <f t="shared" si="24"/>
        <v>2853</v>
      </c>
      <c r="AO110" s="87">
        <v>36</v>
      </c>
      <c r="AP110" s="87">
        <v>59</v>
      </c>
      <c r="AQ110" s="87">
        <v>44</v>
      </c>
      <c r="AR110" s="87">
        <v>53</v>
      </c>
      <c r="AS110" s="87">
        <v>53</v>
      </c>
      <c r="AT110" s="87">
        <v>62</v>
      </c>
      <c r="AU110">
        <v>53</v>
      </c>
      <c r="AV110">
        <v>48</v>
      </c>
      <c r="AW110">
        <v>57</v>
      </c>
      <c r="AX110">
        <v>44</v>
      </c>
      <c r="AY110">
        <v>53</v>
      </c>
      <c r="AZ110">
        <v>61</v>
      </c>
      <c r="BA110">
        <v>65</v>
      </c>
      <c r="BB110">
        <v>68</v>
      </c>
      <c r="BC110">
        <v>53</v>
      </c>
      <c r="BD110">
        <v>52</v>
      </c>
      <c r="BE110">
        <v>51</v>
      </c>
      <c r="BF110">
        <v>39</v>
      </c>
      <c r="BG110">
        <v>39</v>
      </c>
      <c r="BH110">
        <v>41</v>
      </c>
      <c r="BI110">
        <v>220</v>
      </c>
      <c r="BJ110">
        <v>189</v>
      </c>
      <c r="BK110">
        <v>218</v>
      </c>
      <c r="BL110">
        <v>192</v>
      </c>
      <c r="BM110">
        <v>169</v>
      </c>
      <c r="BN110">
        <v>151</v>
      </c>
      <c r="BO110">
        <v>154</v>
      </c>
      <c r="BP110">
        <v>122</v>
      </c>
      <c r="BQ110">
        <v>116</v>
      </c>
      <c r="BR110">
        <v>110</v>
      </c>
      <c r="BS110">
        <v>72</v>
      </c>
      <c r="BT110">
        <v>58</v>
      </c>
      <c r="BU110">
        <v>51</v>
      </c>
      <c r="BV110" s="38"/>
      <c r="BW110" s="5">
        <f t="shared" si="25"/>
        <v>693</v>
      </c>
      <c r="BX110" s="5">
        <f t="shared" si="26"/>
        <v>314</v>
      </c>
      <c r="BY110" s="5">
        <f t="shared" si="27"/>
        <v>518</v>
      </c>
      <c r="BZ110" s="5">
        <f t="shared" si="28"/>
        <v>1049</v>
      </c>
      <c r="CA110" s="5">
        <f t="shared" si="29"/>
        <v>331</v>
      </c>
      <c r="CB110" s="38">
        <f t="shared" si="19"/>
        <v>623</v>
      </c>
      <c r="CC110" s="38">
        <f t="shared" si="20"/>
        <v>328</v>
      </c>
      <c r="CD110" s="38">
        <f t="shared" si="21"/>
        <v>489</v>
      </c>
      <c r="CE110" s="38">
        <f t="shared" si="22"/>
        <v>1006</v>
      </c>
      <c r="CF110" s="38">
        <f t="shared" si="23"/>
        <v>407</v>
      </c>
    </row>
    <row r="111" spans="1:84" x14ac:dyDescent="0.25">
      <c r="A111" s="71" t="s">
        <v>240</v>
      </c>
      <c r="B111" s="2" t="s">
        <v>49</v>
      </c>
      <c r="C111" s="2" t="s">
        <v>232</v>
      </c>
      <c r="D111" s="2" t="s">
        <v>241</v>
      </c>
      <c r="E111">
        <f t="shared" si="17"/>
        <v>9317</v>
      </c>
      <c r="F111">
        <f t="shared" si="18"/>
        <v>4546</v>
      </c>
      <c r="G111" s="87">
        <v>23</v>
      </c>
      <c r="H111" s="87">
        <v>20</v>
      </c>
      <c r="I111" s="87">
        <v>24</v>
      </c>
      <c r="J111" s="87">
        <v>26</v>
      </c>
      <c r="K111" s="87">
        <v>35</v>
      </c>
      <c r="L111" s="87">
        <v>25</v>
      </c>
      <c r="M111">
        <v>51</v>
      </c>
      <c r="N111">
        <v>56</v>
      </c>
      <c r="O111">
        <v>62</v>
      </c>
      <c r="P111">
        <v>61</v>
      </c>
      <c r="Q111">
        <v>60</v>
      </c>
      <c r="R111">
        <v>65</v>
      </c>
      <c r="S111">
        <v>55</v>
      </c>
      <c r="T111">
        <v>66</v>
      </c>
      <c r="U111">
        <v>74</v>
      </c>
      <c r="V111">
        <v>76</v>
      </c>
      <c r="W111">
        <v>86</v>
      </c>
      <c r="X111">
        <v>98</v>
      </c>
      <c r="Y111">
        <v>94</v>
      </c>
      <c r="Z111">
        <v>82</v>
      </c>
      <c r="AA111">
        <v>344</v>
      </c>
      <c r="AB111">
        <v>401</v>
      </c>
      <c r="AC111">
        <v>369</v>
      </c>
      <c r="AD111">
        <v>379</v>
      </c>
      <c r="AE111">
        <v>266</v>
      </c>
      <c r="AF111">
        <v>321</v>
      </c>
      <c r="AG111">
        <v>236</v>
      </c>
      <c r="AH111">
        <v>230</v>
      </c>
      <c r="AI111">
        <v>225</v>
      </c>
      <c r="AJ111">
        <v>166</v>
      </c>
      <c r="AK111">
        <v>179</v>
      </c>
      <c r="AL111">
        <v>120</v>
      </c>
      <c r="AM111">
        <v>171</v>
      </c>
      <c r="AN111">
        <f t="shared" si="24"/>
        <v>4771</v>
      </c>
      <c r="AO111" s="87">
        <v>23</v>
      </c>
      <c r="AP111" s="87">
        <v>37</v>
      </c>
      <c r="AQ111" s="87">
        <v>30</v>
      </c>
      <c r="AR111" s="87">
        <v>35</v>
      </c>
      <c r="AS111" s="87">
        <v>25</v>
      </c>
      <c r="AT111" s="87">
        <v>28</v>
      </c>
      <c r="AU111">
        <v>55</v>
      </c>
      <c r="AV111">
        <v>52</v>
      </c>
      <c r="AW111">
        <v>48</v>
      </c>
      <c r="AX111">
        <v>50</v>
      </c>
      <c r="AY111">
        <v>56</v>
      </c>
      <c r="AZ111">
        <v>50</v>
      </c>
      <c r="BA111">
        <v>65</v>
      </c>
      <c r="BB111">
        <v>68</v>
      </c>
      <c r="BC111">
        <v>76</v>
      </c>
      <c r="BD111">
        <v>83</v>
      </c>
      <c r="BE111">
        <v>89</v>
      </c>
      <c r="BF111">
        <v>86</v>
      </c>
      <c r="BG111">
        <v>83</v>
      </c>
      <c r="BH111">
        <v>82</v>
      </c>
      <c r="BI111">
        <v>361</v>
      </c>
      <c r="BJ111">
        <v>347</v>
      </c>
      <c r="BK111">
        <v>375</v>
      </c>
      <c r="BL111">
        <v>388</v>
      </c>
      <c r="BM111">
        <v>293</v>
      </c>
      <c r="BN111">
        <v>281</v>
      </c>
      <c r="BO111">
        <v>292</v>
      </c>
      <c r="BP111">
        <v>213</v>
      </c>
      <c r="BQ111">
        <v>292</v>
      </c>
      <c r="BR111">
        <v>225</v>
      </c>
      <c r="BS111">
        <v>193</v>
      </c>
      <c r="BT111">
        <v>149</v>
      </c>
      <c r="BU111">
        <v>241</v>
      </c>
      <c r="BV111" s="38"/>
      <c r="BW111" s="5">
        <f t="shared" si="25"/>
        <v>508</v>
      </c>
      <c r="BX111" s="5">
        <f t="shared" si="26"/>
        <v>455</v>
      </c>
      <c r="BY111" s="5">
        <f t="shared" si="27"/>
        <v>921</v>
      </c>
      <c r="BZ111" s="5">
        <f t="shared" si="28"/>
        <v>1801</v>
      </c>
      <c r="CA111" s="5">
        <f t="shared" si="29"/>
        <v>861</v>
      </c>
      <c r="CB111" s="38">
        <f t="shared" si="19"/>
        <v>489</v>
      </c>
      <c r="CC111" s="38">
        <f t="shared" si="20"/>
        <v>467</v>
      </c>
      <c r="CD111" s="38">
        <f t="shared" si="21"/>
        <v>873</v>
      </c>
      <c r="CE111" s="38">
        <f t="shared" si="22"/>
        <v>1842</v>
      </c>
      <c r="CF111" s="38">
        <f t="shared" si="23"/>
        <v>1100</v>
      </c>
    </row>
    <row r="112" spans="1:84" x14ac:dyDescent="0.25">
      <c r="A112" s="71" t="s">
        <v>242</v>
      </c>
      <c r="B112" s="2" t="s">
        <v>49</v>
      </c>
      <c r="C112" s="2" t="s">
        <v>232</v>
      </c>
      <c r="D112" s="2" t="s">
        <v>243</v>
      </c>
      <c r="E112">
        <f t="shared" si="17"/>
        <v>5496</v>
      </c>
      <c r="F112">
        <f t="shared" si="18"/>
        <v>2659</v>
      </c>
      <c r="G112" s="87">
        <v>10</v>
      </c>
      <c r="H112" s="87">
        <v>25</v>
      </c>
      <c r="I112" s="87">
        <v>18</v>
      </c>
      <c r="J112" s="87">
        <v>21</v>
      </c>
      <c r="K112" s="87">
        <v>14</v>
      </c>
      <c r="L112" s="87">
        <v>20</v>
      </c>
      <c r="M112">
        <v>39</v>
      </c>
      <c r="N112">
        <v>46</v>
      </c>
      <c r="O112">
        <v>42</v>
      </c>
      <c r="P112">
        <v>45</v>
      </c>
      <c r="Q112">
        <v>45</v>
      </c>
      <c r="R112">
        <v>59</v>
      </c>
      <c r="S112">
        <v>59</v>
      </c>
      <c r="T112">
        <v>47</v>
      </c>
      <c r="U112">
        <v>44</v>
      </c>
      <c r="V112">
        <v>47</v>
      </c>
      <c r="W112">
        <v>42</v>
      </c>
      <c r="X112">
        <v>41</v>
      </c>
      <c r="Y112">
        <v>42</v>
      </c>
      <c r="Z112">
        <v>32</v>
      </c>
      <c r="AA112">
        <v>176</v>
      </c>
      <c r="AB112">
        <v>196</v>
      </c>
      <c r="AC112">
        <v>179</v>
      </c>
      <c r="AD112">
        <v>186</v>
      </c>
      <c r="AE112">
        <v>181</v>
      </c>
      <c r="AF112">
        <v>180</v>
      </c>
      <c r="AG112">
        <v>138</v>
      </c>
      <c r="AH112">
        <v>162</v>
      </c>
      <c r="AI112">
        <v>147</v>
      </c>
      <c r="AJ112">
        <v>142</v>
      </c>
      <c r="AK112">
        <v>92</v>
      </c>
      <c r="AL112">
        <v>79</v>
      </c>
      <c r="AM112">
        <v>63</v>
      </c>
      <c r="AN112">
        <f t="shared" si="24"/>
        <v>2837</v>
      </c>
      <c r="AO112" s="87">
        <v>14</v>
      </c>
      <c r="AP112" s="87">
        <v>20</v>
      </c>
      <c r="AQ112" s="87">
        <v>23</v>
      </c>
      <c r="AR112" s="87">
        <v>21</v>
      </c>
      <c r="AS112" s="87">
        <v>21</v>
      </c>
      <c r="AT112" s="87">
        <v>22</v>
      </c>
      <c r="AU112">
        <v>44</v>
      </c>
      <c r="AV112">
        <v>38</v>
      </c>
      <c r="AW112">
        <v>45</v>
      </c>
      <c r="AX112">
        <v>46</v>
      </c>
      <c r="AY112">
        <v>54</v>
      </c>
      <c r="AZ112">
        <v>46</v>
      </c>
      <c r="BA112">
        <v>50</v>
      </c>
      <c r="BB112">
        <v>58</v>
      </c>
      <c r="BC112">
        <v>53</v>
      </c>
      <c r="BD112">
        <v>43</v>
      </c>
      <c r="BE112">
        <v>43</v>
      </c>
      <c r="BF112">
        <v>39</v>
      </c>
      <c r="BG112">
        <v>34</v>
      </c>
      <c r="BH112">
        <v>38</v>
      </c>
      <c r="BI112">
        <v>178</v>
      </c>
      <c r="BJ112">
        <v>157</v>
      </c>
      <c r="BK112">
        <v>204</v>
      </c>
      <c r="BL112">
        <v>207</v>
      </c>
      <c r="BM112">
        <v>146</v>
      </c>
      <c r="BN112">
        <v>152</v>
      </c>
      <c r="BO112">
        <v>163</v>
      </c>
      <c r="BP112">
        <v>152</v>
      </c>
      <c r="BQ112">
        <v>170</v>
      </c>
      <c r="BR112">
        <v>203</v>
      </c>
      <c r="BS112">
        <v>127</v>
      </c>
      <c r="BT112">
        <v>118</v>
      </c>
      <c r="BU112">
        <v>108</v>
      </c>
      <c r="BV112" s="38"/>
      <c r="BW112" s="5">
        <f t="shared" si="25"/>
        <v>384</v>
      </c>
      <c r="BX112" s="5">
        <f t="shared" si="26"/>
        <v>280</v>
      </c>
      <c r="BY112" s="5">
        <f t="shared" si="27"/>
        <v>446</v>
      </c>
      <c r="BZ112" s="5">
        <f t="shared" si="28"/>
        <v>1026</v>
      </c>
      <c r="CA112" s="5">
        <f t="shared" si="29"/>
        <v>523</v>
      </c>
      <c r="CB112" s="38">
        <f t="shared" si="19"/>
        <v>394</v>
      </c>
      <c r="CC112" s="38">
        <f t="shared" si="20"/>
        <v>286</v>
      </c>
      <c r="CD112" s="38">
        <f t="shared" si="21"/>
        <v>407</v>
      </c>
      <c r="CE112" s="38">
        <f t="shared" si="22"/>
        <v>1024</v>
      </c>
      <c r="CF112" s="38">
        <f t="shared" si="23"/>
        <v>726</v>
      </c>
    </row>
    <row r="113" spans="1:84" x14ac:dyDescent="0.25">
      <c r="A113" s="71" t="s">
        <v>244</v>
      </c>
      <c r="B113" s="2" t="s">
        <v>49</v>
      </c>
      <c r="C113" s="2" t="s">
        <v>232</v>
      </c>
      <c r="D113" s="2" t="s">
        <v>245</v>
      </c>
      <c r="E113">
        <f t="shared" si="17"/>
        <v>5657</v>
      </c>
      <c r="F113">
        <f t="shared" si="18"/>
        <v>2881</v>
      </c>
      <c r="G113" s="87">
        <v>36</v>
      </c>
      <c r="H113" s="87">
        <v>40</v>
      </c>
      <c r="I113" s="87">
        <v>35</v>
      </c>
      <c r="J113" s="87">
        <v>38</v>
      </c>
      <c r="K113" s="87">
        <v>36</v>
      </c>
      <c r="L113" s="87">
        <v>50</v>
      </c>
      <c r="M113">
        <v>69</v>
      </c>
      <c r="N113">
        <v>63</v>
      </c>
      <c r="O113">
        <v>76</v>
      </c>
      <c r="P113">
        <v>64</v>
      </c>
      <c r="Q113">
        <v>76</v>
      </c>
      <c r="R113">
        <v>74</v>
      </c>
      <c r="S113">
        <v>75</v>
      </c>
      <c r="T113">
        <v>66</v>
      </c>
      <c r="U113">
        <v>75</v>
      </c>
      <c r="V113">
        <v>59</v>
      </c>
      <c r="W113">
        <v>61</v>
      </c>
      <c r="X113">
        <v>53</v>
      </c>
      <c r="Y113">
        <v>46</v>
      </c>
      <c r="Z113">
        <v>48</v>
      </c>
      <c r="AA113">
        <v>189</v>
      </c>
      <c r="AB113">
        <v>218</v>
      </c>
      <c r="AC113">
        <v>185</v>
      </c>
      <c r="AD113">
        <v>221</v>
      </c>
      <c r="AE113">
        <v>191</v>
      </c>
      <c r="AF113">
        <v>151</v>
      </c>
      <c r="AG113">
        <v>127</v>
      </c>
      <c r="AH113">
        <v>119</v>
      </c>
      <c r="AI113">
        <v>109</v>
      </c>
      <c r="AJ113">
        <v>81</v>
      </c>
      <c r="AK113">
        <v>48</v>
      </c>
      <c r="AL113">
        <v>51</v>
      </c>
      <c r="AM113">
        <v>51</v>
      </c>
      <c r="AN113">
        <f t="shared" si="24"/>
        <v>2776</v>
      </c>
      <c r="AO113" s="87">
        <v>34</v>
      </c>
      <c r="AP113" s="87">
        <v>35</v>
      </c>
      <c r="AQ113" s="87">
        <v>26</v>
      </c>
      <c r="AR113" s="87">
        <v>26</v>
      </c>
      <c r="AS113" s="87">
        <v>35</v>
      </c>
      <c r="AT113" s="87">
        <v>29</v>
      </c>
      <c r="AU113">
        <v>69</v>
      </c>
      <c r="AV113">
        <v>77</v>
      </c>
      <c r="AW113">
        <v>65</v>
      </c>
      <c r="AX113">
        <v>72</v>
      </c>
      <c r="AY113">
        <v>70</v>
      </c>
      <c r="AZ113">
        <v>74</v>
      </c>
      <c r="BA113">
        <v>70</v>
      </c>
      <c r="BB113">
        <v>77</v>
      </c>
      <c r="BC113">
        <v>60</v>
      </c>
      <c r="BD113">
        <v>63</v>
      </c>
      <c r="BE113">
        <v>53</v>
      </c>
      <c r="BF113">
        <v>54</v>
      </c>
      <c r="BG113">
        <v>54</v>
      </c>
      <c r="BH113">
        <v>49</v>
      </c>
      <c r="BI113">
        <v>198</v>
      </c>
      <c r="BJ113">
        <v>167</v>
      </c>
      <c r="BK113">
        <v>174</v>
      </c>
      <c r="BL113">
        <v>170</v>
      </c>
      <c r="BM113">
        <v>147</v>
      </c>
      <c r="BN113">
        <v>137</v>
      </c>
      <c r="BO113">
        <v>144</v>
      </c>
      <c r="BP113">
        <v>103</v>
      </c>
      <c r="BQ113">
        <v>125</v>
      </c>
      <c r="BR113">
        <v>108</v>
      </c>
      <c r="BS113">
        <v>68</v>
      </c>
      <c r="BT113">
        <v>63</v>
      </c>
      <c r="BU113">
        <v>80</v>
      </c>
      <c r="BV113" s="38"/>
      <c r="BW113" s="5">
        <f t="shared" si="25"/>
        <v>657</v>
      </c>
      <c r="BX113" s="5">
        <f t="shared" si="26"/>
        <v>389</v>
      </c>
      <c r="BY113" s="5">
        <f t="shared" si="27"/>
        <v>501</v>
      </c>
      <c r="BZ113" s="5">
        <f t="shared" si="28"/>
        <v>994</v>
      </c>
      <c r="CA113" s="5">
        <f t="shared" si="29"/>
        <v>340</v>
      </c>
      <c r="CB113" s="38">
        <f t="shared" si="19"/>
        <v>612</v>
      </c>
      <c r="CC113" s="38">
        <f t="shared" si="20"/>
        <v>377</v>
      </c>
      <c r="CD113" s="38">
        <f t="shared" si="21"/>
        <v>468</v>
      </c>
      <c r="CE113" s="38">
        <f t="shared" si="22"/>
        <v>875</v>
      </c>
      <c r="CF113" s="38">
        <f t="shared" si="23"/>
        <v>444</v>
      </c>
    </row>
    <row r="114" spans="1:84" x14ac:dyDescent="0.25">
      <c r="A114" s="71" t="s">
        <v>246</v>
      </c>
      <c r="B114" s="2" t="s">
        <v>49</v>
      </c>
      <c r="C114" s="2" t="s">
        <v>45</v>
      </c>
      <c r="D114" s="2" t="s">
        <v>247</v>
      </c>
      <c r="E114">
        <f t="shared" si="17"/>
        <v>13621</v>
      </c>
      <c r="F114">
        <f t="shared" si="18"/>
        <v>6953</v>
      </c>
      <c r="G114" s="87">
        <v>84</v>
      </c>
      <c r="H114" s="87">
        <v>88</v>
      </c>
      <c r="I114" s="87">
        <v>97</v>
      </c>
      <c r="J114" s="87">
        <v>107</v>
      </c>
      <c r="K114" s="87">
        <v>118</v>
      </c>
      <c r="L114" s="87">
        <v>124</v>
      </c>
      <c r="M114">
        <v>118</v>
      </c>
      <c r="N114">
        <v>128</v>
      </c>
      <c r="O114">
        <v>139</v>
      </c>
      <c r="P114">
        <v>141</v>
      </c>
      <c r="Q114">
        <v>126</v>
      </c>
      <c r="R114">
        <v>124</v>
      </c>
      <c r="S114">
        <v>148</v>
      </c>
      <c r="T114">
        <v>135</v>
      </c>
      <c r="U114">
        <v>123</v>
      </c>
      <c r="V114">
        <v>106</v>
      </c>
      <c r="W114">
        <v>111</v>
      </c>
      <c r="X114">
        <v>106</v>
      </c>
      <c r="Y114">
        <v>89</v>
      </c>
      <c r="Z114">
        <v>101</v>
      </c>
      <c r="AA114">
        <v>449</v>
      </c>
      <c r="AB114">
        <v>539</v>
      </c>
      <c r="AC114">
        <v>620</v>
      </c>
      <c r="AD114">
        <v>691</v>
      </c>
      <c r="AE114">
        <v>628</v>
      </c>
      <c r="AF114">
        <v>494</v>
      </c>
      <c r="AG114">
        <v>354</v>
      </c>
      <c r="AH114">
        <v>303</v>
      </c>
      <c r="AI114">
        <v>213</v>
      </c>
      <c r="AJ114">
        <v>132</v>
      </c>
      <c r="AK114">
        <v>113</v>
      </c>
      <c r="AL114">
        <v>54</v>
      </c>
      <c r="AM114">
        <v>50</v>
      </c>
      <c r="AN114">
        <f t="shared" si="24"/>
        <v>6668</v>
      </c>
      <c r="AO114" s="87">
        <v>85</v>
      </c>
      <c r="AP114" s="87">
        <v>91</v>
      </c>
      <c r="AQ114" s="87">
        <v>86</v>
      </c>
      <c r="AR114" s="87">
        <v>97</v>
      </c>
      <c r="AS114" s="87">
        <v>98</v>
      </c>
      <c r="AT114" s="87">
        <v>121</v>
      </c>
      <c r="AU114">
        <v>119</v>
      </c>
      <c r="AV114">
        <v>114</v>
      </c>
      <c r="AW114">
        <v>109</v>
      </c>
      <c r="AX114">
        <v>103</v>
      </c>
      <c r="AY114">
        <v>141</v>
      </c>
      <c r="AZ114">
        <v>151</v>
      </c>
      <c r="BA114">
        <v>126</v>
      </c>
      <c r="BB114">
        <v>130</v>
      </c>
      <c r="BC114">
        <v>121</v>
      </c>
      <c r="BD114">
        <v>119</v>
      </c>
      <c r="BE114">
        <v>100</v>
      </c>
      <c r="BF114">
        <v>94</v>
      </c>
      <c r="BG114">
        <v>100</v>
      </c>
      <c r="BH114">
        <v>83</v>
      </c>
      <c r="BI114">
        <v>416</v>
      </c>
      <c r="BJ114">
        <v>448</v>
      </c>
      <c r="BK114">
        <v>630</v>
      </c>
      <c r="BL114">
        <v>533</v>
      </c>
      <c r="BM114">
        <v>546</v>
      </c>
      <c r="BN114">
        <v>449</v>
      </c>
      <c r="BO114">
        <v>436</v>
      </c>
      <c r="BP114">
        <v>307</v>
      </c>
      <c r="BQ114">
        <v>267</v>
      </c>
      <c r="BR114">
        <v>186</v>
      </c>
      <c r="BS114">
        <v>117</v>
      </c>
      <c r="BT114">
        <v>80</v>
      </c>
      <c r="BU114">
        <v>65</v>
      </c>
      <c r="BV114" s="38"/>
      <c r="BW114" s="5">
        <f t="shared" si="25"/>
        <v>1394</v>
      </c>
      <c r="BX114" s="5">
        <f t="shared" si="26"/>
        <v>729</v>
      </c>
      <c r="BY114" s="5">
        <f t="shared" si="27"/>
        <v>1178</v>
      </c>
      <c r="BZ114" s="5">
        <f t="shared" si="28"/>
        <v>3090</v>
      </c>
      <c r="CA114" s="5">
        <f t="shared" si="29"/>
        <v>562</v>
      </c>
      <c r="CB114" s="38">
        <f t="shared" si="19"/>
        <v>1315</v>
      </c>
      <c r="CC114" s="38">
        <f t="shared" si="20"/>
        <v>690</v>
      </c>
      <c r="CD114" s="38">
        <f t="shared" si="21"/>
        <v>1047</v>
      </c>
      <c r="CE114" s="38">
        <f t="shared" si="22"/>
        <v>2901</v>
      </c>
      <c r="CF114" s="38">
        <f t="shared" si="23"/>
        <v>715</v>
      </c>
    </row>
    <row r="115" spans="1:84" x14ac:dyDescent="0.25">
      <c r="A115" s="71" t="s">
        <v>248</v>
      </c>
      <c r="B115" s="2" t="s">
        <v>49</v>
      </c>
      <c r="C115" s="2" t="s">
        <v>45</v>
      </c>
      <c r="D115" s="2" t="s">
        <v>249</v>
      </c>
      <c r="E115">
        <f t="shared" si="17"/>
        <v>733</v>
      </c>
      <c r="F115">
        <f t="shared" si="18"/>
        <v>370</v>
      </c>
      <c r="G115" s="87">
        <v>6</v>
      </c>
      <c r="H115" s="87">
        <v>7</v>
      </c>
      <c r="I115" s="87">
        <v>5</v>
      </c>
      <c r="J115" s="87">
        <v>3</v>
      </c>
      <c r="K115" s="87">
        <v>7</v>
      </c>
      <c r="L115" s="87">
        <v>9</v>
      </c>
      <c r="M115">
        <v>6</v>
      </c>
      <c r="N115">
        <v>7</v>
      </c>
      <c r="O115">
        <v>6</v>
      </c>
      <c r="P115">
        <v>8</v>
      </c>
      <c r="Q115">
        <v>7</v>
      </c>
      <c r="R115">
        <v>8</v>
      </c>
      <c r="S115">
        <v>7</v>
      </c>
      <c r="T115">
        <v>8</v>
      </c>
      <c r="U115">
        <v>6</v>
      </c>
      <c r="V115">
        <v>7</v>
      </c>
      <c r="W115">
        <v>7</v>
      </c>
      <c r="X115">
        <v>7</v>
      </c>
      <c r="Y115">
        <v>5</v>
      </c>
      <c r="Z115">
        <v>7</v>
      </c>
      <c r="AA115">
        <v>31</v>
      </c>
      <c r="AB115">
        <v>24</v>
      </c>
      <c r="AC115">
        <v>27</v>
      </c>
      <c r="AD115">
        <v>21</v>
      </c>
      <c r="AE115">
        <v>26</v>
      </c>
      <c r="AF115">
        <v>20</v>
      </c>
      <c r="AG115">
        <v>16</v>
      </c>
      <c r="AH115">
        <v>11</v>
      </c>
      <c r="AI115">
        <v>15</v>
      </c>
      <c r="AJ115">
        <v>17</v>
      </c>
      <c r="AK115">
        <v>14</v>
      </c>
      <c r="AL115">
        <v>10</v>
      </c>
      <c r="AM115">
        <v>5</v>
      </c>
      <c r="AN115">
        <f t="shared" si="24"/>
        <v>363</v>
      </c>
      <c r="AO115" s="87">
        <v>2</v>
      </c>
      <c r="AP115" s="87">
        <v>2</v>
      </c>
      <c r="AQ115" s="87">
        <v>8</v>
      </c>
      <c r="AR115" s="87">
        <v>6</v>
      </c>
      <c r="AS115" s="87">
        <v>6</v>
      </c>
      <c r="AT115" s="87">
        <v>3</v>
      </c>
      <c r="AU115">
        <v>6</v>
      </c>
      <c r="AV115">
        <v>6</v>
      </c>
      <c r="AW115">
        <v>6</v>
      </c>
      <c r="AX115">
        <v>6</v>
      </c>
      <c r="AY115">
        <v>8</v>
      </c>
      <c r="AZ115">
        <v>7</v>
      </c>
      <c r="BA115">
        <v>8</v>
      </c>
      <c r="BB115">
        <v>7</v>
      </c>
      <c r="BC115">
        <v>5</v>
      </c>
      <c r="BD115">
        <v>6</v>
      </c>
      <c r="BE115">
        <v>6</v>
      </c>
      <c r="BF115">
        <v>6</v>
      </c>
      <c r="BG115">
        <v>5</v>
      </c>
      <c r="BH115">
        <v>8</v>
      </c>
      <c r="BI115">
        <v>25</v>
      </c>
      <c r="BJ115">
        <v>29</v>
      </c>
      <c r="BK115">
        <v>28</v>
      </c>
      <c r="BL115">
        <v>24</v>
      </c>
      <c r="BM115">
        <v>21</v>
      </c>
      <c r="BN115">
        <v>19</v>
      </c>
      <c r="BO115">
        <v>20</v>
      </c>
      <c r="BP115">
        <v>14</v>
      </c>
      <c r="BQ115">
        <v>13</v>
      </c>
      <c r="BR115">
        <v>19</v>
      </c>
      <c r="BS115">
        <v>17</v>
      </c>
      <c r="BT115">
        <v>11</v>
      </c>
      <c r="BU115">
        <v>6</v>
      </c>
      <c r="BV115" s="38"/>
      <c r="BW115" s="5">
        <f t="shared" si="25"/>
        <v>79</v>
      </c>
      <c r="BX115" s="5">
        <f t="shared" si="26"/>
        <v>42</v>
      </c>
      <c r="BY115" s="5">
        <f t="shared" si="27"/>
        <v>67</v>
      </c>
      <c r="BZ115" s="5">
        <f t="shared" si="28"/>
        <v>121</v>
      </c>
      <c r="CA115" s="5">
        <f t="shared" si="29"/>
        <v>61</v>
      </c>
      <c r="CB115" s="38">
        <f t="shared" si="19"/>
        <v>66</v>
      </c>
      <c r="CC115" s="38">
        <f t="shared" si="20"/>
        <v>38</v>
      </c>
      <c r="CD115" s="38">
        <f t="shared" si="21"/>
        <v>67</v>
      </c>
      <c r="CE115" s="38">
        <f t="shared" si="22"/>
        <v>126</v>
      </c>
      <c r="CF115" s="38">
        <f t="shared" si="23"/>
        <v>66</v>
      </c>
    </row>
    <row r="116" spans="1:84" x14ac:dyDescent="0.25">
      <c r="A116" s="71" t="s">
        <v>250</v>
      </c>
      <c r="B116" s="2" t="s">
        <v>49</v>
      </c>
      <c r="C116" s="2" t="s">
        <v>45</v>
      </c>
      <c r="D116" s="2" t="s">
        <v>251</v>
      </c>
      <c r="E116">
        <f t="shared" si="17"/>
        <v>1500</v>
      </c>
      <c r="F116">
        <f t="shared" si="18"/>
        <v>755</v>
      </c>
      <c r="G116" s="87">
        <v>9</v>
      </c>
      <c r="H116" s="87">
        <v>14</v>
      </c>
      <c r="I116" s="87">
        <v>9</v>
      </c>
      <c r="J116" s="87">
        <v>9</v>
      </c>
      <c r="K116" s="87">
        <v>16</v>
      </c>
      <c r="L116" s="87">
        <v>12</v>
      </c>
      <c r="M116">
        <v>13</v>
      </c>
      <c r="N116">
        <v>14</v>
      </c>
      <c r="O116">
        <v>13</v>
      </c>
      <c r="P116">
        <v>14</v>
      </c>
      <c r="Q116">
        <v>11</v>
      </c>
      <c r="R116">
        <v>12</v>
      </c>
      <c r="S116">
        <v>10</v>
      </c>
      <c r="T116">
        <v>9</v>
      </c>
      <c r="U116">
        <v>10</v>
      </c>
      <c r="V116">
        <v>8</v>
      </c>
      <c r="W116">
        <v>8</v>
      </c>
      <c r="X116">
        <v>7</v>
      </c>
      <c r="Y116">
        <v>7</v>
      </c>
      <c r="Z116">
        <v>9</v>
      </c>
      <c r="AA116">
        <v>62</v>
      </c>
      <c r="AB116">
        <v>110</v>
      </c>
      <c r="AC116">
        <v>108</v>
      </c>
      <c r="AD116">
        <v>61</v>
      </c>
      <c r="AE116">
        <v>49</v>
      </c>
      <c r="AF116">
        <v>41</v>
      </c>
      <c r="AG116">
        <v>27</v>
      </c>
      <c r="AH116">
        <v>28</v>
      </c>
      <c r="AI116">
        <v>20</v>
      </c>
      <c r="AJ116">
        <v>14</v>
      </c>
      <c r="AK116">
        <v>8</v>
      </c>
      <c r="AL116">
        <v>7</v>
      </c>
      <c r="AM116">
        <v>6</v>
      </c>
      <c r="AN116">
        <f t="shared" si="24"/>
        <v>745</v>
      </c>
      <c r="AO116" s="87">
        <v>12</v>
      </c>
      <c r="AP116" s="87">
        <v>14</v>
      </c>
      <c r="AQ116" s="87">
        <v>16</v>
      </c>
      <c r="AR116" s="87">
        <v>10</v>
      </c>
      <c r="AS116" s="87">
        <v>13</v>
      </c>
      <c r="AT116" s="87">
        <v>12</v>
      </c>
      <c r="AU116">
        <v>15</v>
      </c>
      <c r="AV116">
        <v>13</v>
      </c>
      <c r="AW116">
        <v>13</v>
      </c>
      <c r="AX116">
        <v>10</v>
      </c>
      <c r="AY116">
        <v>13</v>
      </c>
      <c r="AZ116">
        <v>10</v>
      </c>
      <c r="BA116">
        <v>11</v>
      </c>
      <c r="BB116">
        <v>9</v>
      </c>
      <c r="BC116">
        <v>11</v>
      </c>
      <c r="BD116">
        <v>9</v>
      </c>
      <c r="BE116">
        <v>8</v>
      </c>
      <c r="BF116">
        <v>8</v>
      </c>
      <c r="BG116">
        <v>9</v>
      </c>
      <c r="BH116">
        <v>7</v>
      </c>
      <c r="BI116">
        <v>51</v>
      </c>
      <c r="BJ116">
        <v>91</v>
      </c>
      <c r="BK116">
        <v>89</v>
      </c>
      <c r="BL116">
        <v>70</v>
      </c>
      <c r="BM116">
        <v>45</v>
      </c>
      <c r="BN116">
        <v>45</v>
      </c>
      <c r="BO116">
        <v>36</v>
      </c>
      <c r="BP116">
        <v>27</v>
      </c>
      <c r="BQ116">
        <v>25</v>
      </c>
      <c r="BR116">
        <v>18</v>
      </c>
      <c r="BS116">
        <v>7</v>
      </c>
      <c r="BT116">
        <v>9</v>
      </c>
      <c r="BU116">
        <v>9</v>
      </c>
      <c r="BV116" s="38"/>
      <c r="BW116" s="5">
        <f t="shared" si="25"/>
        <v>146</v>
      </c>
      <c r="BX116" s="5">
        <f t="shared" si="26"/>
        <v>52</v>
      </c>
      <c r="BY116" s="5">
        <f t="shared" si="27"/>
        <v>188</v>
      </c>
      <c r="BZ116" s="5">
        <f t="shared" si="28"/>
        <v>314</v>
      </c>
      <c r="CA116" s="5">
        <f t="shared" si="29"/>
        <v>55</v>
      </c>
      <c r="CB116" s="38">
        <f t="shared" si="19"/>
        <v>151</v>
      </c>
      <c r="CC116" s="38">
        <f t="shared" si="20"/>
        <v>56</v>
      </c>
      <c r="CD116" s="38">
        <f t="shared" si="21"/>
        <v>158</v>
      </c>
      <c r="CE116" s="38">
        <f t="shared" si="22"/>
        <v>312</v>
      </c>
      <c r="CF116" s="38">
        <f t="shared" si="23"/>
        <v>68</v>
      </c>
    </row>
    <row r="117" spans="1:84" x14ac:dyDescent="0.25">
      <c r="A117" s="71" t="s">
        <v>252</v>
      </c>
      <c r="B117" s="2" t="s">
        <v>49</v>
      </c>
      <c r="C117" s="2" t="s">
        <v>45</v>
      </c>
      <c r="D117" s="2" t="s">
        <v>253</v>
      </c>
      <c r="E117">
        <f t="shared" si="17"/>
        <v>1213</v>
      </c>
      <c r="F117">
        <f t="shared" si="18"/>
        <v>604</v>
      </c>
      <c r="G117" s="87">
        <v>3</v>
      </c>
      <c r="H117" s="87">
        <v>3</v>
      </c>
      <c r="I117" s="87">
        <v>6</v>
      </c>
      <c r="J117" s="87">
        <v>4</v>
      </c>
      <c r="K117" s="87">
        <v>15</v>
      </c>
      <c r="L117" s="87">
        <v>11</v>
      </c>
      <c r="M117">
        <v>10</v>
      </c>
      <c r="N117">
        <v>9</v>
      </c>
      <c r="O117">
        <v>11</v>
      </c>
      <c r="P117">
        <v>9</v>
      </c>
      <c r="Q117">
        <v>12</v>
      </c>
      <c r="R117">
        <v>10</v>
      </c>
      <c r="S117">
        <v>9</v>
      </c>
      <c r="T117">
        <v>8</v>
      </c>
      <c r="U117">
        <v>8</v>
      </c>
      <c r="V117">
        <v>6</v>
      </c>
      <c r="W117">
        <v>8</v>
      </c>
      <c r="X117">
        <v>8</v>
      </c>
      <c r="Y117">
        <v>8</v>
      </c>
      <c r="Z117">
        <v>12</v>
      </c>
      <c r="AA117">
        <v>56</v>
      </c>
      <c r="AB117">
        <v>64</v>
      </c>
      <c r="AC117">
        <v>71</v>
      </c>
      <c r="AD117">
        <v>41</v>
      </c>
      <c r="AE117">
        <v>37</v>
      </c>
      <c r="AF117">
        <v>41</v>
      </c>
      <c r="AG117">
        <v>33</v>
      </c>
      <c r="AH117">
        <v>33</v>
      </c>
      <c r="AI117">
        <v>32</v>
      </c>
      <c r="AJ117">
        <v>11</v>
      </c>
      <c r="AK117">
        <v>8</v>
      </c>
      <c r="AL117">
        <v>4</v>
      </c>
      <c r="AM117">
        <v>3</v>
      </c>
      <c r="AN117">
        <f t="shared" si="24"/>
        <v>609</v>
      </c>
      <c r="AO117" s="87">
        <v>3</v>
      </c>
      <c r="AP117" s="87">
        <v>8</v>
      </c>
      <c r="AQ117" s="87">
        <v>5</v>
      </c>
      <c r="AR117" s="87">
        <v>4</v>
      </c>
      <c r="AS117" s="87">
        <v>4</v>
      </c>
      <c r="AT117" s="87">
        <v>3</v>
      </c>
      <c r="AU117">
        <v>11</v>
      </c>
      <c r="AV117">
        <v>11</v>
      </c>
      <c r="AW117">
        <v>9</v>
      </c>
      <c r="AX117">
        <v>11</v>
      </c>
      <c r="AY117">
        <v>9</v>
      </c>
      <c r="AZ117">
        <v>10</v>
      </c>
      <c r="BA117">
        <v>11</v>
      </c>
      <c r="BB117">
        <v>9</v>
      </c>
      <c r="BC117">
        <v>6</v>
      </c>
      <c r="BD117">
        <v>8</v>
      </c>
      <c r="BE117">
        <v>8</v>
      </c>
      <c r="BF117">
        <v>8</v>
      </c>
      <c r="BG117">
        <v>7</v>
      </c>
      <c r="BH117">
        <v>11</v>
      </c>
      <c r="BI117">
        <v>57</v>
      </c>
      <c r="BJ117">
        <v>60</v>
      </c>
      <c r="BK117">
        <v>67</v>
      </c>
      <c r="BL117">
        <v>46</v>
      </c>
      <c r="BM117">
        <v>40</v>
      </c>
      <c r="BN117">
        <v>43</v>
      </c>
      <c r="BO117">
        <v>37</v>
      </c>
      <c r="BP117">
        <v>34</v>
      </c>
      <c r="BQ117">
        <v>37</v>
      </c>
      <c r="BR117">
        <v>12</v>
      </c>
      <c r="BS117">
        <v>10</v>
      </c>
      <c r="BT117">
        <v>6</v>
      </c>
      <c r="BU117">
        <v>4</v>
      </c>
      <c r="BV117" s="38"/>
      <c r="BW117" s="5">
        <f t="shared" si="25"/>
        <v>103</v>
      </c>
      <c r="BX117" s="5">
        <f t="shared" si="26"/>
        <v>47</v>
      </c>
      <c r="BY117" s="5">
        <f t="shared" si="27"/>
        <v>140</v>
      </c>
      <c r="BZ117" s="5">
        <f t="shared" si="28"/>
        <v>256</v>
      </c>
      <c r="CA117" s="5">
        <f t="shared" si="29"/>
        <v>58</v>
      </c>
      <c r="CB117" s="38">
        <f t="shared" si="19"/>
        <v>88</v>
      </c>
      <c r="CC117" s="38">
        <f t="shared" si="20"/>
        <v>50</v>
      </c>
      <c r="CD117" s="38">
        <f t="shared" si="21"/>
        <v>135</v>
      </c>
      <c r="CE117" s="38">
        <f t="shared" si="22"/>
        <v>267</v>
      </c>
      <c r="CF117" s="38">
        <f t="shared" si="23"/>
        <v>69</v>
      </c>
    </row>
    <row r="118" spans="1:84" x14ac:dyDescent="0.25">
      <c r="A118" s="71" t="s">
        <v>254</v>
      </c>
      <c r="B118" s="2" t="s">
        <v>49</v>
      </c>
      <c r="C118" s="2" t="s">
        <v>45</v>
      </c>
      <c r="D118" s="2" t="s">
        <v>255</v>
      </c>
      <c r="E118">
        <f t="shared" si="17"/>
        <v>4143</v>
      </c>
      <c r="F118">
        <f t="shared" si="18"/>
        <v>2106</v>
      </c>
      <c r="G118" s="87">
        <v>22</v>
      </c>
      <c r="H118" s="87">
        <v>18</v>
      </c>
      <c r="I118" s="87">
        <v>27</v>
      </c>
      <c r="J118" s="87">
        <v>36</v>
      </c>
      <c r="K118" s="87">
        <v>30</v>
      </c>
      <c r="L118" s="87">
        <v>27</v>
      </c>
      <c r="M118">
        <v>50</v>
      </c>
      <c r="N118">
        <v>40</v>
      </c>
      <c r="O118">
        <v>41</v>
      </c>
      <c r="P118">
        <v>36</v>
      </c>
      <c r="Q118">
        <v>43</v>
      </c>
      <c r="R118">
        <v>42</v>
      </c>
      <c r="S118">
        <v>31</v>
      </c>
      <c r="T118">
        <v>30</v>
      </c>
      <c r="U118">
        <v>35</v>
      </c>
      <c r="V118">
        <v>24</v>
      </c>
      <c r="W118">
        <v>22</v>
      </c>
      <c r="X118">
        <v>22</v>
      </c>
      <c r="Y118">
        <v>22</v>
      </c>
      <c r="Z118">
        <v>30</v>
      </c>
      <c r="AA118">
        <v>266</v>
      </c>
      <c r="AB118">
        <v>322</v>
      </c>
      <c r="AC118">
        <v>291</v>
      </c>
      <c r="AD118">
        <v>216</v>
      </c>
      <c r="AE118">
        <v>139</v>
      </c>
      <c r="AF118">
        <v>94</v>
      </c>
      <c r="AG118">
        <v>59</v>
      </c>
      <c r="AH118">
        <v>37</v>
      </c>
      <c r="AI118">
        <v>21</v>
      </c>
      <c r="AJ118">
        <v>15</v>
      </c>
      <c r="AK118">
        <v>10</v>
      </c>
      <c r="AL118">
        <v>6</v>
      </c>
      <c r="AM118">
        <v>2</v>
      </c>
      <c r="AN118">
        <f t="shared" si="24"/>
        <v>2037</v>
      </c>
      <c r="AO118" s="87">
        <v>24</v>
      </c>
      <c r="AP118" s="87">
        <v>31</v>
      </c>
      <c r="AQ118" s="87">
        <v>21</v>
      </c>
      <c r="AR118" s="87">
        <v>27</v>
      </c>
      <c r="AS118" s="87">
        <v>34</v>
      </c>
      <c r="AT118" s="87">
        <v>29</v>
      </c>
      <c r="AU118">
        <v>42</v>
      </c>
      <c r="AV118">
        <v>49</v>
      </c>
      <c r="AW118">
        <v>40</v>
      </c>
      <c r="AX118">
        <v>43</v>
      </c>
      <c r="AY118">
        <v>34</v>
      </c>
      <c r="AZ118">
        <v>35</v>
      </c>
      <c r="BA118">
        <v>39</v>
      </c>
      <c r="BB118">
        <v>34</v>
      </c>
      <c r="BC118">
        <v>28</v>
      </c>
      <c r="BD118">
        <v>24</v>
      </c>
      <c r="BE118">
        <v>20</v>
      </c>
      <c r="BF118">
        <v>17</v>
      </c>
      <c r="BG118">
        <v>26</v>
      </c>
      <c r="BH118">
        <v>32</v>
      </c>
      <c r="BI118">
        <v>229</v>
      </c>
      <c r="BJ118">
        <v>314</v>
      </c>
      <c r="BK118">
        <v>285</v>
      </c>
      <c r="BL118">
        <v>196</v>
      </c>
      <c r="BM118">
        <v>135</v>
      </c>
      <c r="BN118">
        <v>79</v>
      </c>
      <c r="BO118">
        <v>68</v>
      </c>
      <c r="BP118">
        <v>38</v>
      </c>
      <c r="BQ118">
        <v>23</v>
      </c>
      <c r="BR118">
        <v>16</v>
      </c>
      <c r="BS118">
        <v>14</v>
      </c>
      <c r="BT118">
        <v>7</v>
      </c>
      <c r="BU118">
        <v>4</v>
      </c>
      <c r="BV118" s="38"/>
      <c r="BW118" s="5">
        <f t="shared" si="25"/>
        <v>412</v>
      </c>
      <c r="BX118" s="5">
        <f t="shared" si="26"/>
        <v>164</v>
      </c>
      <c r="BY118" s="5">
        <f t="shared" si="27"/>
        <v>640</v>
      </c>
      <c r="BZ118" s="5">
        <f t="shared" si="28"/>
        <v>836</v>
      </c>
      <c r="CA118" s="5">
        <f t="shared" si="29"/>
        <v>54</v>
      </c>
      <c r="CB118" s="38">
        <f t="shared" si="19"/>
        <v>409</v>
      </c>
      <c r="CC118" s="38">
        <f t="shared" si="20"/>
        <v>162</v>
      </c>
      <c r="CD118" s="38">
        <f t="shared" si="21"/>
        <v>601</v>
      </c>
      <c r="CE118" s="38">
        <f t="shared" si="22"/>
        <v>801</v>
      </c>
      <c r="CF118" s="38">
        <f t="shared" si="23"/>
        <v>64</v>
      </c>
    </row>
    <row r="119" spans="1:84" x14ac:dyDescent="0.25">
      <c r="A119" s="71" t="s">
        <v>256</v>
      </c>
      <c r="B119" s="2" t="s">
        <v>49</v>
      </c>
      <c r="C119" s="2" t="s">
        <v>45</v>
      </c>
      <c r="D119" s="2" t="s">
        <v>39</v>
      </c>
      <c r="E119">
        <f t="shared" si="17"/>
        <v>1663</v>
      </c>
      <c r="F119">
        <f t="shared" si="18"/>
        <v>828</v>
      </c>
      <c r="G119" s="90">
        <v>15</v>
      </c>
      <c r="H119" s="90">
        <v>7</v>
      </c>
      <c r="I119" s="90">
        <v>13</v>
      </c>
      <c r="J119" s="90">
        <v>14</v>
      </c>
      <c r="K119" s="90">
        <v>11</v>
      </c>
      <c r="L119" s="90">
        <v>17</v>
      </c>
      <c r="M119">
        <v>11</v>
      </c>
      <c r="N119">
        <v>11</v>
      </c>
      <c r="O119">
        <v>13</v>
      </c>
      <c r="P119">
        <v>13</v>
      </c>
      <c r="Q119">
        <v>12</v>
      </c>
      <c r="R119">
        <v>17</v>
      </c>
      <c r="S119">
        <v>14</v>
      </c>
      <c r="T119">
        <v>13</v>
      </c>
      <c r="U119">
        <v>16</v>
      </c>
      <c r="V119">
        <v>14</v>
      </c>
      <c r="W119">
        <v>14</v>
      </c>
      <c r="X119">
        <v>13</v>
      </c>
      <c r="Y119">
        <v>14</v>
      </c>
      <c r="Z119">
        <v>9</v>
      </c>
      <c r="AA119">
        <v>65</v>
      </c>
      <c r="AB119">
        <v>69</v>
      </c>
      <c r="AC119">
        <v>73</v>
      </c>
      <c r="AD119">
        <v>73</v>
      </c>
      <c r="AE119">
        <v>48</v>
      </c>
      <c r="AF119">
        <v>54</v>
      </c>
      <c r="AG119">
        <v>42</v>
      </c>
      <c r="AH119">
        <v>37</v>
      </c>
      <c r="AI119">
        <v>35</v>
      </c>
      <c r="AJ119">
        <v>28</v>
      </c>
      <c r="AK119">
        <v>20</v>
      </c>
      <c r="AL119">
        <v>12</v>
      </c>
      <c r="AM119">
        <v>11</v>
      </c>
      <c r="AN119">
        <f t="shared" si="24"/>
        <v>835</v>
      </c>
      <c r="AO119" s="90">
        <v>8</v>
      </c>
      <c r="AP119" s="90">
        <v>11</v>
      </c>
      <c r="AQ119" s="90">
        <v>12</v>
      </c>
      <c r="AR119" s="90">
        <v>8</v>
      </c>
      <c r="AS119" s="90">
        <v>8</v>
      </c>
      <c r="AT119" s="90">
        <v>12</v>
      </c>
      <c r="AU119">
        <v>14</v>
      </c>
      <c r="AV119">
        <v>14</v>
      </c>
      <c r="AW119">
        <v>13</v>
      </c>
      <c r="AX119">
        <v>13</v>
      </c>
      <c r="AY119">
        <v>14</v>
      </c>
      <c r="AZ119">
        <v>13</v>
      </c>
      <c r="BA119">
        <v>17</v>
      </c>
      <c r="BB119">
        <v>15</v>
      </c>
      <c r="BC119">
        <v>18</v>
      </c>
      <c r="BD119">
        <v>13</v>
      </c>
      <c r="BE119">
        <v>13</v>
      </c>
      <c r="BF119">
        <v>13</v>
      </c>
      <c r="BG119">
        <v>12</v>
      </c>
      <c r="BH119">
        <v>9</v>
      </c>
      <c r="BI119">
        <v>54</v>
      </c>
      <c r="BJ119">
        <v>67</v>
      </c>
      <c r="BK119">
        <v>77</v>
      </c>
      <c r="BL119">
        <v>62</v>
      </c>
      <c r="BM119">
        <v>55</v>
      </c>
      <c r="BN119">
        <v>56</v>
      </c>
      <c r="BO119">
        <v>49</v>
      </c>
      <c r="BP119">
        <v>46</v>
      </c>
      <c r="BQ119">
        <v>34</v>
      </c>
      <c r="BR119">
        <v>36</v>
      </c>
      <c r="BS119">
        <v>19</v>
      </c>
      <c r="BT119">
        <v>15</v>
      </c>
      <c r="BU119">
        <v>15</v>
      </c>
      <c r="BV119" s="38"/>
      <c r="BW119" s="5">
        <f t="shared" si="25"/>
        <v>154</v>
      </c>
      <c r="BX119" s="5">
        <f t="shared" si="26"/>
        <v>84</v>
      </c>
      <c r="BY119" s="5">
        <f t="shared" si="27"/>
        <v>157</v>
      </c>
      <c r="BZ119" s="5">
        <f t="shared" si="28"/>
        <v>327</v>
      </c>
      <c r="CA119" s="5">
        <f t="shared" si="29"/>
        <v>106</v>
      </c>
      <c r="CB119" s="38">
        <f t="shared" si="19"/>
        <v>140</v>
      </c>
      <c r="CC119" s="38">
        <f t="shared" si="20"/>
        <v>89</v>
      </c>
      <c r="CD119" s="38">
        <f t="shared" si="21"/>
        <v>142</v>
      </c>
      <c r="CE119" s="38">
        <f t="shared" si="22"/>
        <v>345</v>
      </c>
      <c r="CF119" s="38">
        <f t="shared" si="23"/>
        <v>119</v>
      </c>
    </row>
    <row r="120" spans="1:84" x14ac:dyDescent="0.25">
      <c r="A120" s="71" t="s">
        <v>257</v>
      </c>
      <c r="B120" s="2" t="s">
        <v>49</v>
      </c>
      <c r="C120" s="2" t="s">
        <v>45</v>
      </c>
      <c r="D120" s="2" t="s">
        <v>258</v>
      </c>
      <c r="E120">
        <f t="shared" si="17"/>
        <v>2135</v>
      </c>
      <c r="F120">
        <f t="shared" si="18"/>
        <v>1032</v>
      </c>
      <c r="G120" s="87">
        <v>1</v>
      </c>
      <c r="H120" s="87">
        <v>2</v>
      </c>
      <c r="I120" s="87">
        <v>4</v>
      </c>
      <c r="J120" s="87">
        <v>5</v>
      </c>
      <c r="K120" s="87">
        <v>8</v>
      </c>
      <c r="L120" s="87">
        <v>3</v>
      </c>
      <c r="M120">
        <v>19</v>
      </c>
      <c r="N120">
        <v>16</v>
      </c>
      <c r="O120">
        <v>15</v>
      </c>
      <c r="P120">
        <v>18</v>
      </c>
      <c r="Q120">
        <v>17</v>
      </c>
      <c r="R120">
        <v>16</v>
      </c>
      <c r="S120">
        <v>13</v>
      </c>
      <c r="T120">
        <v>12</v>
      </c>
      <c r="U120">
        <v>17</v>
      </c>
      <c r="V120">
        <v>15</v>
      </c>
      <c r="W120">
        <v>16</v>
      </c>
      <c r="X120">
        <v>14</v>
      </c>
      <c r="Y120">
        <v>14</v>
      </c>
      <c r="Z120">
        <v>15</v>
      </c>
      <c r="AA120">
        <v>94</v>
      </c>
      <c r="AB120">
        <v>121</v>
      </c>
      <c r="AC120">
        <v>116</v>
      </c>
      <c r="AD120">
        <v>89</v>
      </c>
      <c r="AE120">
        <v>54</v>
      </c>
      <c r="AF120">
        <v>66</v>
      </c>
      <c r="AG120">
        <v>48</v>
      </c>
      <c r="AH120">
        <v>53</v>
      </c>
      <c r="AI120">
        <v>35</v>
      </c>
      <c r="AJ120">
        <v>36</v>
      </c>
      <c r="AK120">
        <v>44</v>
      </c>
      <c r="AL120">
        <v>20</v>
      </c>
      <c r="AM120">
        <v>16</v>
      </c>
      <c r="AN120">
        <f t="shared" si="24"/>
        <v>1103</v>
      </c>
      <c r="AO120" s="87">
        <v>5</v>
      </c>
      <c r="AP120" s="87">
        <v>3</v>
      </c>
      <c r="AQ120" s="87">
        <v>5</v>
      </c>
      <c r="AR120" s="87">
        <v>4</v>
      </c>
      <c r="AS120" s="87">
        <v>6</v>
      </c>
      <c r="AT120" s="87">
        <v>6</v>
      </c>
      <c r="AU120">
        <v>17</v>
      </c>
      <c r="AV120">
        <v>17</v>
      </c>
      <c r="AW120">
        <v>18</v>
      </c>
      <c r="AX120">
        <v>13</v>
      </c>
      <c r="AY120">
        <v>14</v>
      </c>
      <c r="AZ120">
        <v>14</v>
      </c>
      <c r="BA120">
        <v>14</v>
      </c>
      <c r="BB120">
        <v>15</v>
      </c>
      <c r="BC120">
        <v>18</v>
      </c>
      <c r="BD120">
        <v>14</v>
      </c>
      <c r="BE120">
        <v>14</v>
      </c>
      <c r="BF120">
        <v>17</v>
      </c>
      <c r="BG120">
        <v>18</v>
      </c>
      <c r="BH120">
        <v>16</v>
      </c>
      <c r="BI120">
        <v>91</v>
      </c>
      <c r="BJ120">
        <v>112</v>
      </c>
      <c r="BK120">
        <v>109</v>
      </c>
      <c r="BL120">
        <v>107</v>
      </c>
      <c r="BM120">
        <v>54</v>
      </c>
      <c r="BN120">
        <v>65</v>
      </c>
      <c r="BO120">
        <v>58</v>
      </c>
      <c r="BP120">
        <v>62</v>
      </c>
      <c r="BQ120">
        <v>53</v>
      </c>
      <c r="BR120">
        <v>44</v>
      </c>
      <c r="BS120">
        <v>43</v>
      </c>
      <c r="BT120">
        <v>32</v>
      </c>
      <c r="BU120">
        <v>25</v>
      </c>
      <c r="BV120" s="38"/>
      <c r="BW120" s="5">
        <f t="shared" si="25"/>
        <v>124</v>
      </c>
      <c r="BX120" s="5">
        <f t="shared" si="26"/>
        <v>87</v>
      </c>
      <c r="BY120" s="5">
        <f t="shared" si="27"/>
        <v>244</v>
      </c>
      <c r="BZ120" s="5">
        <f t="shared" si="28"/>
        <v>426</v>
      </c>
      <c r="CA120" s="5">
        <f t="shared" si="29"/>
        <v>151</v>
      </c>
      <c r="CB120" s="38">
        <f t="shared" si="19"/>
        <v>122</v>
      </c>
      <c r="CC120" s="38">
        <f t="shared" si="20"/>
        <v>92</v>
      </c>
      <c r="CD120" s="38">
        <f t="shared" si="21"/>
        <v>237</v>
      </c>
      <c r="CE120" s="38">
        <f t="shared" si="22"/>
        <v>455</v>
      </c>
      <c r="CF120" s="38">
        <f t="shared" si="23"/>
        <v>197</v>
      </c>
    </row>
    <row r="121" spans="1:84" x14ac:dyDescent="0.25">
      <c r="A121" s="71" t="s">
        <v>259</v>
      </c>
      <c r="B121" s="2" t="s">
        <v>49</v>
      </c>
      <c r="C121" s="2" t="s">
        <v>45</v>
      </c>
      <c r="D121" s="2" t="s">
        <v>260</v>
      </c>
      <c r="E121">
        <f t="shared" si="17"/>
        <v>10139</v>
      </c>
      <c r="F121">
        <f t="shared" si="18"/>
        <v>5031</v>
      </c>
      <c r="G121" s="87">
        <v>48</v>
      </c>
      <c r="H121" s="87">
        <v>43</v>
      </c>
      <c r="I121" s="87">
        <v>57</v>
      </c>
      <c r="J121" s="87">
        <v>47</v>
      </c>
      <c r="K121" s="87">
        <v>43</v>
      </c>
      <c r="L121" s="87">
        <v>47</v>
      </c>
      <c r="M121">
        <v>77</v>
      </c>
      <c r="N121">
        <v>77</v>
      </c>
      <c r="O121">
        <v>93</v>
      </c>
      <c r="P121">
        <v>81</v>
      </c>
      <c r="Q121">
        <v>97</v>
      </c>
      <c r="R121">
        <v>92</v>
      </c>
      <c r="S121">
        <v>103</v>
      </c>
      <c r="T121">
        <v>99</v>
      </c>
      <c r="U121">
        <v>86</v>
      </c>
      <c r="V121">
        <v>83</v>
      </c>
      <c r="W121">
        <v>74</v>
      </c>
      <c r="X121">
        <v>76</v>
      </c>
      <c r="Y121">
        <v>77</v>
      </c>
      <c r="Z121">
        <v>73</v>
      </c>
      <c r="AA121">
        <v>347</v>
      </c>
      <c r="AB121">
        <v>434</v>
      </c>
      <c r="AC121">
        <v>479</v>
      </c>
      <c r="AD121">
        <v>459</v>
      </c>
      <c r="AE121">
        <v>392</v>
      </c>
      <c r="AF121">
        <v>360</v>
      </c>
      <c r="AG121">
        <v>364</v>
      </c>
      <c r="AH121">
        <v>242</v>
      </c>
      <c r="AI121">
        <v>171</v>
      </c>
      <c r="AJ121">
        <v>116</v>
      </c>
      <c r="AK121">
        <v>83</v>
      </c>
      <c r="AL121">
        <v>63</v>
      </c>
      <c r="AM121">
        <v>48</v>
      </c>
      <c r="AN121">
        <f t="shared" si="24"/>
        <v>5108</v>
      </c>
      <c r="AO121" s="87">
        <v>55</v>
      </c>
      <c r="AP121" s="87">
        <v>45</v>
      </c>
      <c r="AQ121" s="87">
        <v>44</v>
      </c>
      <c r="AR121" s="87">
        <v>51</v>
      </c>
      <c r="AS121" s="87">
        <v>50</v>
      </c>
      <c r="AT121" s="87">
        <v>46</v>
      </c>
      <c r="AU121">
        <v>81</v>
      </c>
      <c r="AV121">
        <v>87</v>
      </c>
      <c r="AW121">
        <v>73</v>
      </c>
      <c r="AX121">
        <v>84</v>
      </c>
      <c r="AY121">
        <v>87</v>
      </c>
      <c r="AZ121">
        <v>95</v>
      </c>
      <c r="BA121">
        <v>88</v>
      </c>
      <c r="BB121">
        <v>85</v>
      </c>
      <c r="BC121">
        <v>89</v>
      </c>
      <c r="BD121">
        <v>76</v>
      </c>
      <c r="BE121">
        <v>78</v>
      </c>
      <c r="BF121">
        <v>70</v>
      </c>
      <c r="BG121">
        <v>65</v>
      </c>
      <c r="BH121">
        <v>63</v>
      </c>
      <c r="BI121">
        <v>336</v>
      </c>
      <c r="BJ121">
        <v>376</v>
      </c>
      <c r="BK121">
        <v>527</v>
      </c>
      <c r="BL121">
        <v>452</v>
      </c>
      <c r="BM121">
        <v>416</v>
      </c>
      <c r="BN121">
        <v>434</v>
      </c>
      <c r="BO121">
        <v>366</v>
      </c>
      <c r="BP121">
        <v>218</v>
      </c>
      <c r="BQ121">
        <v>207</v>
      </c>
      <c r="BR121">
        <v>135</v>
      </c>
      <c r="BS121">
        <v>103</v>
      </c>
      <c r="BT121">
        <v>64</v>
      </c>
      <c r="BU121">
        <v>62</v>
      </c>
      <c r="BV121" s="38"/>
      <c r="BW121" s="5">
        <f t="shared" si="25"/>
        <v>802</v>
      </c>
      <c r="BX121" s="5">
        <f t="shared" si="26"/>
        <v>521</v>
      </c>
      <c r="BY121" s="5">
        <f t="shared" si="27"/>
        <v>931</v>
      </c>
      <c r="BZ121" s="5">
        <f t="shared" si="28"/>
        <v>2296</v>
      </c>
      <c r="CA121" s="5">
        <f t="shared" si="29"/>
        <v>481</v>
      </c>
      <c r="CB121" s="38">
        <f t="shared" si="19"/>
        <v>798</v>
      </c>
      <c r="CC121" s="38">
        <f t="shared" si="20"/>
        <v>486</v>
      </c>
      <c r="CD121" s="38">
        <f t="shared" si="21"/>
        <v>840</v>
      </c>
      <c r="CE121" s="38">
        <f t="shared" si="22"/>
        <v>2413</v>
      </c>
      <c r="CF121" s="38">
        <f t="shared" si="23"/>
        <v>571</v>
      </c>
    </row>
    <row r="122" spans="1:84" x14ac:dyDescent="0.25">
      <c r="A122" s="71" t="s">
        <v>261</v>
      </c>
      <c r="B122" s="2" t="s">
        <v>49</v>
      </c>
      <c r="C122" s="2" t="s">
        <v>45</v>
      </c>
      <c r="D122" s="2" t="s">
        <v>262</v>
      </c>
      <c r="E122">
        <f t="shared" si="17"/>
        <v>952</v>
      </c>
      <c r="F122">
        <f t="shared" si="18"/>
        <v>469</v>
      </c>
      <c r="G122" s="87">
        <v>9</v>
      </c>
      <c r="H122" s="87">
        <v>6</v>
      </c>
      <c r="I122" s="87">
        <v>11</v>
      </c>
      <c r="J122" s="87">
        <v>6</v>
      </c>
      <c r="K122" s="87">
        <v>5</v>
      </c>
      <c r="L122" s="87">
        <v>11</v>
      </c>
      <c r="M122">
        <v>11</v>
      </c>
      <c r="N122">
        <v>8</v>
      </c>
      <c r="O122">
        <v>10</v>
      </c>
      <c r="P122">
        <v>10</v>
      </c>
      <c r="Q122">
        <v>10</v>
      </c>
      <c r="R122">
        <v>10</v>
      </c>
      <c r="S122">
        <v>9</v>
      </c>
      <c r="T122">
        <v>11</v>
      </c>
      <c r="U122">
        <v>9</v>
      </c>
      <c r="V122">
        <v>9</v>
      </c>
      <c r="W122">
        <v>11</v>
      </c>
      <c r="X122">
        <v>11</v>
      </c>
      <c r="Y122">
        <v>9</v>
      </c>
      <c r="Z122">
        <v>9</v>
      </c>
      <c r="AA122">
        <v>40</v>
      </c>
      <c r="AB122">
        <v>36</v>
      </c>
      <c r="AC122">
        <v>26</v>
      </c>
      <c r="AD122">
        <v>25</v>
      </c>
      <c r="AE122">
        <v>37</v>
      </c>
      <c r="AF122">
        <v>24</v>
      </c>
      <c r="AG122">
        <v>28</v>
      </c>
      <c r="AH122">
        <v>17</v>
      </c>
      <c r="AI122">
        <v>14</v>
      </c>
      <c r="AJ122">
        <v>10</v>
      </c>
      <c r="AK122">
        <v>16</v>
      </c>
      <c r="AL122">
        <v>7</v>
      </c>
      <c r="AM122">
        <v>4</v>
      </c>
      <c r="AN122">
        <f t="shared" si="24"/>
        <v>483</v>
      </c>
      <c r="AO122" s="87">
        <v>12</v>
      </c>
      <c r="AP122" s="87">
        <v>10</v>
      </c>
      <c r="AQ122" s="87">
        <v>8</v>
      </c>
      <c r="AR122" s="87">
        <v>10</v>
      </c>
      <c r="AS122" s="87">
        <v>7</v>
      </c>
      <c r="AT122" s="87">
        <v>7</v>
      </c>
      <c r="AU122">
        <v>9</v>
      </c>
      <c r="AV122">
        <v>11</v>
      </c>
      <c r="AW122">
        <v>9</v>
      </c>
      <c r="AX122">
        <v>10</v>
      </c>
      <c r="AY122">
        <v>11</v>
      </c>
      <c r="AZ122">
        <v>11</v>
      </c>
      <c r="BA122">
        <v>12</v>
      </c>
      <c r="BB122">
        <v>10</v>
      </c>
      <c r="BC122">
        <v>7</v>
      </c>
      <c r="BD122">
        <v>8</v>
      </c>
      <c r="BE122">
        <v>9</v>
      </c>
      <c r="BF122">
        <v>9</v>
      </c>
      <c r="BG122">
        <v>10</v>
      </c>
      <c r="BH122">
        <v>9</v>
      </c>
      <c r="BI122">
        <v>39</v>
      </c>
      <c r="BJ122">
        <v>42</v>
      </c>
      <c r="BK122">
        <v>26</v>
      </c>
      <c r="BL122">
        <v>20</v>
      </c>
      <c r="BM122">
        <v>31</v>
      </c>
      <c r="BN122">
        <v>24</v>
      </c>
      <c r="BO122">
        <v>28</v>
      </c>
      <c r="BP122">
        <v>18</v>
      </c>
      <c r="BQ122">
        <v>19</v>
      </c>
      <c r="BR122">
        <v>12</v>
      </c>
      <c r="BS122">
        <v>19</v>
      </c>
      <c r="BT122">
        <v>10</v>
      </c>
      <c r="BU122">
        <v>6</v>
      </c>
      <c r="BV122" s="38"/>
      <c r="BW122" s="5">
        <f t="shared" si="25"/>
        <v>107</v>
      </c>
      <c r="BX122" s="5">
        <f t="shared" si="26"/>
        <v>60</v>
      </c>
      <c r="BY122" s="5">
        <f t="shared" si="27"/>
        <v>94</v>
      </c>
      <c r="BZ122" s="5">
        <f t="shared" si="28"/>
        <v>157</v>
      </c>
      <c r="CA122" s="5">
        <f t="shared" si="29"/>
        <v>51</v>
      </c>
      <c r="CB122" s="38">
        <f t="shared" si="19"/>
        <v>115</v>
      </c>
      <c r="CC122" s="38">
        <f t="shared" si="20"/>
        <v>55</v>
      </c>
      <c r="CD122" s="38">
        <f t="shared" si="21"/>
        <v>100</v>
      </c>
      <c r="CE122" s="38">
        <f t="shared" si="22"/>
        <v>147</v>
      </c>
      <c r="CF122" s="38">
        <f t="shared" si="23"/>
        <v>66</v>
      </c>
    </row>
    <row r="123" spans="1:84" x14ac:dyDescent="0.25">
      <c r="A123" s="71" t="s">
        <v>263</v>
      </c>
      <c r="B123" s="2" t="s">
        <v>49</v>
      </c>
      <c r="C123" s="2" t="s">
        <v>45</v>
      </c>
      <c r="D123" s="2" t="s">
        <v>45</v>
      </c>
      <c r="E123">
        <f t="shared" si="17"/>
        <v>4986</v>
      </c>
      <c r="F123">
        <f t="shared" si="18"/>
        <v>2511</v>
      </c>
      <c r="G123" s="90">
        <v>30</v>
      </c>
      <c r="H123" s="90">
        <v>24</v>
      </c>
      <c r="I123" s="90">
        <v>27</v>
      </c>
      <c r="J123" s="90">
        <v>27</v>
      </c>
      <c r="K123" s="90">
        <v>29</v>
      </c>
      <c r="L123" s="90">
        <v>27</v>
      </c>
      <c r="M123">
        <v>36</v>
      </c>
      <c r="N123">
        <v>36</v>
      </c>
      <c r="O123">
        <v>36</v>
      </c>
      <c r="P123">
        <v>38</v>
      </c>
      <c r="Q123">
        <v>37</v>
      </c>
      <c r="R123">
        <v>40</v>
      </c>
      <c r="S123">
        <v>46</v>
      </c>
      <c r="T123">
        <v>38</v>
      </c>
      <c r="U123">
        <v>32</v>
      </c>
      <c r="V123">
        <v>32</v>
      </c>
      <c r="W123">
        <v>30</v>
      </c>
      <c r="X123">
        <v>27</v>
      </c>
      <c r="Y123">
        <v>28</v>
      </c>
      <c r="Z123">
        <v>33</v>
      </c>
      <c r="AA123">
        <v>254</v>
      </c>
      <c r="AB123">
        <v>344</v>
      </c>
      <c r="AC123">
        <v>348</v>
      </c>
      <c r="AD123">
        <v>221</v>
      </c>
      <c r="AE123">
        <v>210</v>
      </c>
      <c r="AF123">
        <v>176</v>
      </c>
      <c r="AG123">
        <v>125</v>
      </c>
      <c r="AH123">
        <v>88</v>
      </c>
      <c r="AI123">
        <v>28</v>
      </c>
      <c r="AJ123">
        <v>20</v>
      </c>
      <c r="AK123">
        <v>16</v>
      </c>
      <c r="AL123">
        <v>13</v>
      </c>
      <c r="AM123">
        <v>15</v>
      </c>
      <c r="AN123">
        <f t="shared" si="24"/>
        <v>2475</v>
      </c>
      <c r="AO123" s="90">
        <v>27</v>
      </c>
      <c r="AP123" s="90">
        <v>27</v>
      </c>
      <c r="AQ123" s="90">
        <v>28</v>
      </c>
      <c r="AR123" s="90">
        <v>27</v>
      </c>
      <c r="AS123" s="90">
        <v>21</v>
      </c>
      <c r="AT123" s="90">
        <v>22</v>
      </c>
      <c r="AU123">
        <v>38</v>
      </c>
      <c r="AV123">
        <v>37</v>
      </c>
      <c r="AW123">
        <v>37</v>
      </c>
      <c r="AX123">
        <v>36</v>
      </c>
      <c r="AY123">
        <v>43</v>
      </c>
      <c r="AZ123">
        <v>44</v>
      </c>
      <c r="BA123">
        <v>36</v>
      </c>
      <c r="BB123">
        <v>42</v>
      </c>
      <c r="BC123">
        <v>38</v>
      </c>
      <c r="BD123">
        <v>33</v>
      </c>
      <c r="BE123">
        <v>27</v>
      </c>
      <c r="BF123">
        <v>28</v>
      </c>
      <c r="BG123">
        <v>34</v>
      </c>
      <c r="BH123">
        <v>32</v>
      </c>
      <c r="BI123">
        <v>218</v>
      </c>
      <c r="BJ123">
        <v>379</v>
      </c>
      <c r="BK123">
        <v>289</v>
      </c>
      <c r="BL123">
        <v>236</v>
      </c>
      <c r="BM123">
        <v>189</v>
      </c>
      <c r="BN123">
        <v>181</v>
      </c>
      <c r="BO123">
        <v>133</v>
      </c>
      <c r="BP123">
        <v>83</v>
      </c>
      <c r="BQ123">
        <v>29</v>
      </c>
      <c r="BR123">
        <v>28</v>
      </c>
      <c r="BS123">
        <v>16</v>
      </c>
      <c r="BT123">
        <v>17</v>
      </c>
      <c r="BU123">
        <v>20</v>
      </c>
      <c r="BV123" s="38"/>
      <c r="BW123" s="5">
        <f t="shared" si="25"/>
        <v>387</v>
      </c>
      <c r="BX123" s="5">
        <f t="shared" si="26"/>
        <v>205</v>
      </c>
      <c r="BY123" s="5">
        <f t="shared" si="27"/>
        <v>659</v>
      </c>
      <c r="BZ123" s="5">
        <f t="shared" si="28"/>
        <v>1168</v>
      </c>
      <c r="CA123" s="5">
        <f t="shared" si="29"/>
        <v>92</v>
      </c>
      <c r="CB123" s="38">
        <f t="shared" si="19"/>
        <v>387</v>
      </c>
      <c r="CC123" s="38">
        <f t="shared" si="20"/>
        <v>204</v>
      </c>
      <c r="CD123" s="38">
        <f t="shared" si="21"/>
        <v>663</v>
      </c>
      <c r="CE123" s="38">
        <f t="shared" si="22"/>
        <v>1111</v>
      </c>
      <c r="CF123" s="38">
        <f t="shared" si="23"/>
        <v>110</v>
      </c>
    </row>
    <row r="124" spans="1:84" x14ac:dyDescent="0.25">
      <c r="A124" s="71" t="s">
        <v>264</v>
      </c>
      <c r="B124" s="2" t="s">
        <v>49</v>
      </c>
      <c r="C124" s="2" t="s">
        <v>265</v>
      </c>
      <c r="D124" s="2" t="s">
        <v>265</v>
      </c>
      <c r="E124">
        <f t="shared" si="17"/>
        <v>23080</v>
      </c>
      <c r="F124">
        <f t="shared" si="18"/>
        <v>11792</v>
      </c>
      <c r="G124" s="87">
        <v>266</v>
      </c>
      <c r="H124" s="87">
        <v>283</v>
      </c>
      <c r="I124" s="87">
        <v>294</v>
      </c>
      <c r="J124" s="87">
        <v>261</v>
      </c>
      <c r="K124" s="87">
        <v>313</v>
      </c>
      <c r="L124" s="87">
        <v>270</v>
      </c>
      <c r="M124">
        <v>199</v>
      </c>
      <c r="N124">
        <v>190</v>
      </c>
      <c r="O124">
        <v>202</v>
      </c>
      <c r="P124">
        <v>186</v>
      </c>
      <c r="Q124">
        <v>224</v>
      </c>
      <c r="R124">
        <v>228</v>
      </c>
      <c r="S124">
        <v>224</v>
      </c>
      <c r="T124">
        <v>198</v>
      </c>
      <c r="U124">
        <v>203</v>
      </c>
      <c r="V124">
        <v>195</v>
      </c>
      <c r="W124">
        <v>198</v>
      </c>
      <c r="X124">
        <v>189</v>
      </c>
      <c r="Y124">
        <v>187</v>
      </c>
      <c r="Z124">
        <v>216</v>
      </c>
      <c r="AA124">
        <v>1030</v>
      </c>
      <c r="AB124">
        <v>865</v>
      </c>
      <c r="AC124">
        <v>902</v>
      </c>
      <c r="AD124">
        <v>815</v>
      </c>
      <c r="AE124">
        <v>709</v>
      </c>
      <c r="AF124">
        <v>599</v>
      </c>
      <c r="AG124">
        <v>515</v>
      </c>
      <c r="AH124">
        <v>480</v>
      </c>
      <c r="AI124">
        <v>417</v>
      </c>
      <c r="AJ124">
        <v>290</v>
      </c>
      <c r="AK124">
        <v>250</v>
      </c>
      <c r="AL124">
        <v>184</v>
      </c>
      <c r="AM124">
        <v>210</v>
      </c>
      <c r="AN124">
        <f t="shared" si="24"/>
        <v>11288</v>
      </c>
      <c r="AO124" s="87">
        <v>258</v>
      </c>
      <c r="AP124" s="87">
        <v>260</v>
      </c>
      <c r="AQ124" s="87">
        <v>283</v>
      </c>
      <c r="AR124" s="87">
        <v>271</v>
      </c>
      <c r="AS124" s="87">
        <v>260</v>
      </c>
      <c r="AT124" s="87">
        <v>244</v>
      </c>
      <c r="AU124">
        <v>162</v>
      </c>
      <c r="AV124">
        <v>176</v>
      </c>
      <c r="AW124">
        <v>171</v>
      </c>
      <c r="AX124">
        <v>184</v>
      </c>
      <c r="AY124">
        <v>184</v>
      </c>
      <c r="AZ124">
        <v>194</v>
      </c>
      <c r="BA124">
        <v>206</v>
      </c>
      <c r="BB124">
        <v>232</v>
      </c>
      <c r="BC124">
        <v>215</v>
      </c>
      <c r="BD124">
        <v>202</v>
      </c>
      <c r="BE124">
        <v>191</v>
      </c>
      <c r="BF124">
        <v>196</v>
      </c>
      <c r="BG124">
        <v>196</v>
      </c>
      <c r="BH124">
        <v>161</v>
      </c>
      <c r="BI124">
        <v>848</v>
      </c>
      <c r="BJ124">
        <v>844</v>
      </c>
      <c r="BK124">
        <v>882</v>
      </c>
      <c r="BL124">
        <v>770</v>
      </c>
      <c r="BM124">
        <v>640</v>
      </c>
      <c r="BN124">
        <v>591</v>
      </c>
      <c r="BO124">
        <v>519</v>
      </c>
      <c r="BP124">
        <v>447</v>
      </c>
      <c r="BQ124">
        <v>394</v>
      </c>
      <c r="BR124">
        <v>411</v>
      </c>
      <c r="BS124">
        <v>259</v>
      </c>
      <c r="BT124">
        <v>186</v>
      </c>
      <c r="BU124">
        <v>251</v>
      </c>
      <c r="BV124" s="38"/>
      <c r="BW124" s="5">
        <f t="shared" si="25"/>
        <v>2916</v>
      </c>
      <c r="BX124" s="5">
        <f t="shared" si="26"/>
        <v>1207</v>
      </c>
      <c r="BY124" s="5">
        <f t="shared" si="27"/>
        <v>2298</v>
      </c>
      <c r="BZ124" s="5">
        <f t="shared" si="28"/>
        <v>4020</v>
      </c>
      <c r="CA124" s="5">
        <f t="shared" si="29"/>
        <v>1351</v>
      </c>
      <c r="CB124" s="38">
        <f t="shared" si="19"/>
        <v>2647</v>
      </c>
      <c r="CC124" s="38">
        <f t="shared" si="20"/>
        <v>1242</v>
      </c>
      <c r="CD124" s="38">
        <f t="shared" si="21"/>
        <v>2049</v>
      </c>
      <c r="CE124" s="38">
        <f t="shared" si="22"/>
        <v>3849</v>
      </c>
      <c r="CF124" s="38">
        <f t="shared" si="23"/>
        <v>1501</v>
      </c>
    </row>
    <row r="125" spans="1:84" x14ac:dyDescent="0.25">
      <c r="A125" s="71" t="s">
        <v>266</v>
      </c>
      <c r="B125" s="2" t="s">
        <v>49</v>
      </c>
      <c r="C125" s="2" t="s">
        <v>265</v>
      </c>
      <c r="D125" s="2" t="s">
        <v>267</v>
      </c>
      <c r="E125">
        <f t="shared" si="17"/>
        <v>6130</v>
      </c>
      <c r="F125">
        <f t="shared" si="18"/>
        <v>3005</v>
      </c>
      <c r="G125" s="87">
        <v>57</v>
      </c>
      <c r="H125" s="87">
        <v>37</v>
      </c>
      <c r="I125" s="87">
        <v>43</v>
      </c>
      <c r="J125" s="87">
        <v>53</v>
      </c>
      <c r="K125" s="87">
        <v>68</v>
      </c>
      <c r="L125" s="87">
        <v>60</v>
      </c>
      <c r="M125">
        <v>43</v>
      </c>
      <c r="N125">
        <v>43</v>
      </c>
      <c r="O125">
        <v>56</v>
      </c>
      <c r="P125">
        <v>50</v>
      </c>
      <c r="Q125">
        <v>60</v>
      </c>
      <c r="R125">
        <v>59</v>
      </c>
      <c r="S125">
        <v>54</v>
      </c>
      <c r="T125">
        <v>58</v>
      </c>
      <c r="U125">
        <v>61</v>
      </c>
      <c r="V125">
        <v>50</v>
      </c>
      <c r="W125">
        <v>47</v>
      </c>
      <c r="X125">
        <v>53</v>
      </c>
      <c r="Y125">
        <v>43</v>
      </c>
      <c r="Z125">
        <v>47</v>
      </c>
      <c r="AA125">
        <v>226</v>
      </c>
      <c r="AB125">
        <v>164</v>
      </c>
      <c r="AC125">
        <v>205</v>
      </c>
      <c r="AD125">
        <v>151</v>
      </c>
      <c r="AE125">
        <v>189</v>
      </c>
      <c r="AF125">
        <v>176</v>
      </c>
      <c r="AG125">
        <v>162</v>
      </c>
      <c r="AH125">
        <v>146</v>
      </c>
      <c r="AI125">
        <v>132</v>
      </c>
      <c r="AJ125">
        <v>125</v>
      </c>
      <c r="AK125">
        <v>94</v>
      </c>
      <c r="AL125">
        <v>69</v>
      </c>
      <c r="AM125">
        <v>124</v>
      </c>
      <c r="AN125">
        <f t="shared" si="24"/>
        <v>3125</v>
      </c>
      <c r="AO125" s="87">
        <v>54</v>
      </c>
      <c r="AP125" s="87">
        <v>38</v>
      </c>
      <c r="AQ125" s="87">
        <v>46</v>
      </c>
      <c r="AR125" s="87">
        <v>50</v>
      </c>
      <c r="AS125" s="87">
        <v>57</v>
      </c>
      <c r="AT125" s="87">
        <v>60</v>
      </c>
      <c r="AU125">
        <v>48</v>
      </c>
      <c r="AV125">
        <v>53</v>
      </c>
      <c r="AW125">
        <v>44</v>
      </c>
      <c r="AX125">
        <v>52</v>
      </c>
      <c r="AY125">
        <v>52</v>
      </c>
      <c r="AZ125">
        <v>56</v>
      </c>
      <c r="BA125">
        <v>67</v>
      </c>
      <c r="BB125">
        <v>59</v>
      </c>
      <c r="BC125">
        <v>52</v>
      </c>
      <c r="BD125">
        <v>55</v>
      </c>
      <c r="BE125">
        <v>54</v>
      </c>
      <c r="BF125">
        <v>43</v>
      </c>
      <c r="BG125">
        <v>51</v>
      </c>
      <c r="BH125">
        <v>46</v>
      </c>
      <c r="BI125">
        <v>210</v>
      </c>
      <c r="BJ125">
        <v>181</v>
      </c>
      <c r="BK125">
        <v>177</v>
      </c>
      <c r="BL125">
        <v>174</v>
      </c>
      <c r="BM125">
        <v>178</v>
      </c>
      <c r="BN125">
        <v>174</v>
      </c>
      <c r="BO125">
        <v>157</v>
      </c>
      <c r="BP125">
        <v>188</v>
      </c>
      <c r="BQ125">
        <v>159</v>
      </c>
      <c r="BR125">
        <v>152</v>
      </c>
      <c r="BS125">
        <v>111</v>
      </c>
      <c r="BT125">
        <v>89</v>
      </c>
      <c r="BU125">
        <v>138</v>
      </c>
      <c r="BV125" s="38"/>
      <c r="BW125" s="5">
        <f t="shared" si="25"/>
        <v>629</v>
      </c>
      <c r="BX125" s="5">
        <f t="shared" si="26"/>
        <v>323</v>
      </c>
      <c r="BY125" s="5">
        <f t="shared" si="27"/>
        <v>480</v>
      </c>
      <c r="BZ125" s="5">
        <f t="shared" si="28"/>
        <v>1029</v>
      </c>
      <c r="CA125" s="5">
        <f t="shared" si="29"/>
        <v>544</v>
      </c>
      <c r="CB125" s="38">
        <f t="shared" si="19"/>
        <v>610</v>
      </c>
      <c r="CC125" s="38">
        <f t="shared" si="20"/>
        <v>330</v>
      </c>
      <c r="CD125" s="38">
        <f t="shared" si="21"/>
        <v>488</v>
      </c>
      <c r="CE125" s="38">
        <f t="shared" si="22"/>
        <v>1048</v>
      </c>
      <c r="CF125" s="38">
        <f t="shared" si="23"/>
        <v>649</v>
      </c>
    </row>
    <row r="126" spans="1:84" x14ac:dyDescent="0.25">
      <c r="A126" s="71" t="s">
        <v>268</v>
      </c>
      <c r="B126" s="2" t="s">
        <v>49</v>
      </c>
      <c r="C126" s="2" t="s">
        <v>265</v>
      </c>
      <c r="D126" s="2" t="s">
        <v>269</v>
      </c>
      <c r="E126">
        <f t="shared" ref="E126:E132" si="30">F126+AN126</f>
        <v>4136</v>
      </c>
      <c r="F126">
        <f t="shared" ref="F126:F132" si="31">SUM(G126:AM126)</f>
        <v>2076</v>
      </c>
      <c r="G126" s="87">
        <v>31</v>
      </c>
      <c r="H126" s="87">
        <v>34</v>
      </c>
      <c r="I126" s="87">
        <v>33</v>
      </c>
      <c r="J126" s="87">
        <v>38</v>
      </c>
      <c r="K126" s="87">
        <v>44</v>
      </c>
      <c r="L126" s="87">
        <v>35</v>
      </c>
      <c r="M126">
        <v>31</v>
      </c>
      <c r="N126">
        <v>35</v>
      </c>
      <c r="O126">
        <v>32</v>
      </c>
      <c r="P126">
        <v>36</v>
      </c>
      <c r="Q126">
        <v>39</v>
      </c>
      <c r="R126">
        <v>37</v>
      </c>
      <c r="S126">
        <v>41</v>
      </c>
      <c r="T126">
        <v>45</v>
      </c>
      <c r="U126">
        <v>38</v>
      </c>
      <c r="V126">
        <v>40</v>
      </c>
      <c r="W126">
        <v>33</v>
      </c>
      <c r="X126">
        <v>38</v>
      </c>
      <c r="Y126">
        <v>33</v>
      </c>
      <c r="Z126">
        <v>32</v>
      </c>
      <c r="AA126">
        <v>129</v>
      </c>
      <c r="AB126">
        <v>124</v>
      </c>
      <c r="AC126">
        <v>130</v>
      </c>
      <c r="AD126">
        <v>118</v>
      </c>
      <c r="AE126">
        <v>137</v>
      </c>
      <c r="AF126">
        <v>103</v>
      </c>
      <c r="AG126">
        <v>110</v>
      </c>
      <c r="AH126">
        <v>97</v>
      </c>
      <c r="AI126">
        <v>102</v>
      </c>
      <c r="AJ126">
        <v>105</v>
      </c>
      <c r="AK126">
        <v>68</v>
      </c>
      <c r="AL126">
        <v>58</v>
      </c>
      <c r="AM126">
        <v>70</v>
      </c>
      <c r="AN126">
        <f t="shared" si="24"/>
        <v>2060</v>
      </c>
      <c r="AO126" s="87">
        <v>35</v>
      </c>
      <c r="AP126" s="87">
        <v>28</v>
      </c>
      <c r="AQ126" s="87">
        <v>45</v>
      </c>
      <c r="AR126" s="87">
        <v>19</v>
      </c>
      <c r="AS126" s="87">
        <v>38</v>
      </c>
      <c r="AT126" s="87">
        <v>30</v>
      </c>
      <c r="AU126">
        <v>29</v>
      </c>
      <c r="AV126">
        <v>27</v>
      </c>
      <c r="AW126">
        <v>34</v>
      </c>
      <c r="AX126">
        <v>33</v>
      </c>
      <c r="AY126">
        <v>35</v>
      </c>
      <c r="AZ126">
        <v>40</v>
      </c>
      <c r="BA126">
        <v>36</v>
      </c>
      <c r="BB126">
        <v>35</v>
      </c>
      <c r="BC126">
        <v>39</v>
      </c>
      <c r="BD126">
        <v>33</v>
      </c>
      <c r="BE126">
        <v>39</v>
      </c>
      <c r="BF126">
        <v>32</v>
      </c>
      <c r="BG126">
        <v>34</v>
      </c>
      <c r="BH126">
        <v>25</v>
      </c>
      <c r="BI126">
        <v>124</v>
      </c>
      <c r="BJ126">
        <v>104</v>
      </c>
      <c r="BK126">
        <v>128</v>
      </c>
      <c r="BL126">
        <v>125</v>
      </c>
      <c r="BM126">
        <v>114</v>
      </c>
      <c r="BN126">
        <v>124</v>
      </c>
      <c r="BO126">
        <v>120</v>
      </c>
      <c r="BP126">
        <v>116</v>
      </c>
      <c r="BQ126">
        <v>109</v>
      </c>
      <c r="BR126">
        <v>98</v>
      </c>
      <c r="BS126">
        <v>86</v>
      </c>
      <c r="BT126">
        <v>62</v>
      </c>
      <c r="BU126">
        <v>84</v>
      </c>
      <c r="BV126" s="38"/>
      <c r="BW126" s="5">
        <f t="shared" si="25"/>
        <v>425</v>
      </c>
      <c r="BX126" s="5">
        <f t="shared" si="26"/>
        <v>235</v>
      </c>
      <c r="BY126" s="5">
        <f t="shared" si="27"/>
        <v>318</v>
      </c>
      <c r="BZ126" s="5">
        <f t="shared" si="28"/>
        <v>695</v>
      </c>
      <c r="CA126" s="5">
        <f t="shared" si="29"/>
        <v>403</v>
      </c>
      <c r="CB126" s="38">
        <f t="shared" ref="CB126:CB132" si="32">SUM(AO126:AZ126)</f>
        <v>393</v>
      </c>
      <c r="CC126" s="38">
        <f t="shared" ref="CC126:CC132" si="33">SUM(BA126:BF126)</f>
        <v>214</v>
      </c>
      <c r="CD126" s="38">
        <f t="shared" ref="CD126:CD132" si="34">SUM(BG126:BJ126)</f>
        <v>287</v>
      </c>
      <c r="CE126" s="38">
        <f t="shared" ref="CE126:CE132" si="35">SUM(BK126:BP126)</f>
        <v>727</v>
      </c>
      <c r="CF126" s="38">
        <f t="shared" ref="CF126:CF132" si="36">SUM(BQ126:BU126)</f>
        <v>439</v>
      </c>
    </row>
    <row r="127" spans="1:84" x14ac:dyDescent="0.25">
      <c r="A127" s="71" t="s">
        <v>270</v>
      </c>
      <c r="B127" s="2" t="s">
        <v>49</v>
      </c>
      <c r="C127" s="2" t="s">
        <v>265</v>
      </c>
      <c r="D127" s="2" t="s">
        <v>271</v>
      </c>
      <c r="E127">
        <f t="shared" si="30"/>
        <v>4000</v>
      </c>
      <c r="F127">
        <f t="shared" si="31"/>
        <v>1967</v>
      </c>
      <c r="G127" s="87">
        <v>24</v>
      </c>
      <c r="H127" s="87">
        <v>23</v>
      </c>
      <c r="I127" s="87">
        <v>30</v>
      </c>
      <c r="J127" s="87">
        <v>34</v>
      </c>
      <c r="K127" s="87">
        <v>30</v>
      </c>
      <c r="L127" s="87">
        <v>21</v>
      </c>
      <c r="M127">
        <v>23</v>
      </c>
      <c r="N127">
        <v>25</v>
      </c>
      <c r="O127">
        <v>28</v>
      </c>
      <c r="P127">
        <v>30</v>
      </c>
      <c r="Q127">
        <v>33</v>
      </c>
      <c r="R127">
        <v>32</v>
      </c>
      <c r="S127">
        <v>39</v>
      </c>
      <c r="T127">
        <v>35</v>
      </c>
      <c r="U127">
        <v>34</v>
      </c>
      <c r="V127">
        <v>34</v>
      </c>
      <c r="W127">
        <v>31</v>
      </c>
      <c r="X127">
        <v>26</v>
      </c>
      <c r="Y127">
        <v>30</v>
      </c>
      <c r="Z127">
        <v>25</v>
      </c>
      <c r="AA127">
        <v>152</v>
      </c>
      <c r="AB127">
        <v>128</v>
      </c>
      <c r="AC127">
        <v>143</v>
      </c>
      <c r="AD127">
        <v>141</v>
      </c>
      <c r="AE127">
        <v>107</v>
      </c>
      <c r="AF127">
        <v>107</v>
      </c>
      <c r="AG127">
        <v>115</v>
      </c>
      <c r="AH127">
        <v>105</v>
      </c>
      <c r="AI127">
        <v>96</v>
      </c>
      <c r="AJ127">
        <v>108</v>
      </c>
      <c r="AK127">
        <v>74</v>
      </c>
      <c r="AL127">
        <v>49</v>
      </c>
      <c r="AM127">
        <v>55</v>
      </c>
      <c r="AN127">
        <f t="shared" ref="AN127:AN132" si="37">SUM(AO127:BU127)</f>
        <v>2033</v>
      </c>
      <c r="AO127" s="87">
        <v>21</v>
      </c>
      <c r="AP127" s="87">
        <v>20</v>
      </c>
      <c r="AQ127" s="87">
        <v>26</v>
      </c>
      <c r="AR127" s="87">
        <v>22</v>
      </c>
      <c r="AS127" s="87">
        <v>34</v>
      </c>
      <c r="AT127" s="87">
        <v>22</v>
      </c>
      <c r="AU127">
        <v>27</v>
      </c>
      <c r="AV127">
        <v>25</v>
      </c>
      <c r="AW127">
        <v>27</v>
      </c>
      <c r="AX127">
        <v>24</v>
      </c>
      <c r="AY127">
        <v>32</v>
      </c>
      <c r="AZ127">
        <v>39</v>
      </c>
      <c r="BA127">
        <v>35</v>
      </c>
      <c r="BB127">
        <v>36</v>
      </c>
      <c r="BC127">
        <v>35</v>
      </c>
      <c r="BD127">
        <v>32</v>
      </c>
      <c r="BE127">
        <v>32</v>
      </c>
      <c r="BF127">
        <v>33</v>
      </c>
      <c r="BG127">
        <v>29</v>
      </c>
      <c r="BH127">
        <v>28</v>
      </c>
      <c r="BI127">
        <v>148</v>
      </c>
      <c r="BJ127">
        <v>125</v>
      </c>
      <c r="BK127">
        <v>157</v>
      </c>
      <c r="BL127">
        <v>118</v>
      </c>
      <c r="BM127">
        <v>119</v>
      </c>
      <c r="BN127">
        <v>84</v>
      </c>
      <c r="BO127">
        <v>116</v>
      </c>
      <c r="BP127">
        <v>139</v>
      </c>
      <c r="BQ127">
        <v>98</v>
      </c>
      <c r="BR127">
        <v>115</v>
      </c>
      <c r="BS127">
        <v>80</v>
      </c>
      <c r="BT127">
        <v>69</v>
      </c>
      <c r="BU127">
        <v>86</v>
      </c>
      <c r="BV127" s="38"/>
      <c r="BW127" s="5">
        <f t="shared" ref="BW127:BW132" si="38">SUM(G127:R127)</f>
        <v>333</v>
      </c>
      <c r="BX127" s="5">
        <f t="shared" ref="BX127:BX132" si="39">SUM(S127:X127)</f>
        <v>199</v>
      </c>
      <c r="BY127" s="5">
        <f t="shared" ref="BY127:BY132" si="40">SUM(Y127:AB127)</f>
        <v>335</v>
      </c>
      <c r="BZ127" s="5">
        <f t="shared" ref="BZ127:BZ132" si="41">SUM(AC127:AH127)</f>
        <v>718</v>
      </c>
      <c r="CA127" s="5">
        <f t="shared" ref="CA127:CA132" si="42">SUM(AI127:AM127)</f>
        <v>382</v>
      </c>
      <c r="CB127" s="38">
        <f t="shared" si="32"/>
        <v>319</v>
      </c>
      <c r="CC127" s="38">
        <f t="shared" si="33"/>
        <v>203</v>
      </c>
      <c r="CD127" s="38">
        <f t="shared" si="34"/>
        <v>330</v>
      </c>
      <c r="CE127" s="38">
        <f t="shared" si="35"/>
        <v>733</v>
      </c>
      <c r="CF127" s="38">
        <f t="shared" si="36"/>
        <v>448</v>
      </c>
    </row>
    <row r="128" spans="1:84" x14ac:dyDescent="0.25">
      <c r="A128" s="71" t="s">
        <v>272</v>
      </c>
      <c r="B128" s="2" t="s">
        <v>49</v>
      </c>
      <c r="C128" s="2" t="s">
        <v>265</v>
      </c>
      <c r="D128" s="2" t="s">
        <v>273</v>
      </c>
      <c r="E128">
        <f t="shared" si="30"/>
        <v>6027</v>
      </c>
      <c r="F128">
        <f t="shared" si="31"/>
        <v>2981</v>
      </c>
      <c r="G128" s="87">
        <v>53</v>
      </c>
      <c r="H128" s="87">
        <v>36</v>
      </c>
      <c r="I128" s="87">
        <v>41</v>
      </c>
      <c r="J128" s="87">
        <v>58</v>
      </c>
      <c r="K128" s="87">
        <v>37</v>
      </c>
      <c r="L128" s="87">
        <v>44</v>
      </c>
      <c r="M128">
        <v>35</v>
      </c>
      <c r="N128">
        <v>33</v>
      </c>
      <c r="O128">
        <v>35</v>
      </c>
      <c r="P128">
        <v>36</v>
      </c>
      <c r="Q128">
        <v>44</v>
      </c>
      <c r="R128">
        <v>43</v>
      </c>
      <c r="S128">
        <v>49</v>
      </c>
      <c r="T128">
        <v>46</v>
      </c>
      <c r="U128">
        <v>40</v>
      </c>
      <c r="V128">
        <v>44</v>
      </c>
      <c r="W128">
        <v>38</v>
      </c>
      <c r="X128">
        <v>39</v>
      </c>
      <c r="Y128">
        <v>45</v>
      </c>
      <c r="Z128">
        <v>42</v>
      </c>
      <c r="AA128">
        <v>276</v>
      </c>
      <c r="AB128">
        <v>277</v>
      </c>
      <c r="AC128">
        <v>279</v>
      </c>
      <c r="AD128">
        <v>253</v>
      </c>
      <c r="AE128">
        <v>251</v>
      </c>
      <c r="AF128">
        <v>193</v>
      </c>
      <c r="AG128">
        <v>141</v>
      </c>
      <c r="AH128">
        <v>113</v>
      </c>
      <c r="AI128">
        <v>121</v>
      </c>
      <c r="AJ128">
        <v>66</v>
      </c>
      <c r="AK128">
        <v>59</v>
      </c>
      <c r="AL128">
        <v>57</v>
      </c>
      <c r="AM128">
        <v>57</v>
      </c>
      <c r="AN128">
        <f t="shared" si="37"/>
        <v>3046</v>
      </c>
      <c r="AO128">
        <v>44</v>
      </c>
      <c r="AP128">
        <v>30</v>
      </c>
      <c r="AQ128">
        <v>39</v>
      </c>
      <c r="AR128">
        <v>36</v>
      </c>
      <c r="AS128">
        <v>47</v>
      </c>
      <c r="AT128">
        <v>37</v>
      </c>
      <c r="AU128">
        <v>29</v>
      </c>
      <c r="AV128">
        <v>35</v>
      </c>
      <c r="AW128">
        <v>34</v>
      </c>
      <c r="AX128">
        <v>37</v>
      </c>
      <c r="AY128">
        <v>38</v>
      </c>
      <c r="AZ128">
        <v>50</v>
      </c>
      <c r="BA128">
        <v>49</v>
      </c>
      <c r="BB128">
        <v>51</v>
      </c>
      <c r="BC128">
        <v>47</v>
      </c>
      <c r="BD128">
        <v>41</v>
      </c>
      <c r="BE128">
        <v>43</v>
      </c>
      <c r="BF128">
        <v>43</v>
      </c>
      <c r="BG128">
        <v>38</v>
      </c>
      <c r="BH128">
        <v>48</v>
      </c>
      <c r="BI128">
        <v>226</v>
      </c>
      <c r="BJ128">
        <v>271</v>
      </c>
      <c r="BK128">
        <v>333</v>
      </c>
      <c r="BL128">
        <v>270</v>
      </c>
      <c r="BM128">
        <v>194</v>
      </c>
      <c r="BN128">
        <v>162</v>
      </c>
      <c r="BO128">
        <v>162</v>
      </c>
      <c r="BP128">
        <v>135</v>
      </c>
      <c r="BQ128">
        <v>140</v>
      </c>
      <c r="BR128">
        <v>98</v>
      </c>
      <c r="BS128">
        <v>85</v>
      </c>
      <c r="BT128">
        <v>65</v>
      </c>
      <c r="BU128">
        <v>89</v>
      </c>
      <c r="BV128" s="38"/>
      <c r="BW128" s="5">
        <f t="shared" si="38"/>
        <v>495</v>
      </c>
      <c r="BX128" s="5">
        <f t="shared" si="39"/>
        <v>256</v>
      </c>
      <c r="BY128" s="5">
        <f t="shared" si="40"/>
        <v>640</v>
      </c>
      <c r="BZ128" s="5">
        <f t="shared" si="41"/>
        <v>1230</v>
      </c>
      <c r="CA128" s="5">
        <f t="shared" si="42"/>
        <v>360</v>
      </c>
      <c r="CB128" s="38">
        <f t="shared" si="32"/>
        <v>456</v>
      </c>
      <c r="CC128" s="38">
        <f t="shared" si="33"/>
        <v>274</v>
      </c>
      <c r="CD128" s="38">
        <f t="shared" si="34"/>
        <v>583</v>
      </c>
      <c r="CE128" s="38">
        <f t="shared" si="35"/>
        <v>1256</v>
      </c>
      <c r="CF128" s="38">
        <f t="shared" si="36"/>
        <v>477</v>
      </c>
    </row>
    <row r="129" spans="1:84" x14ac:dyDescent="0.25">
      <c r="A129" s="71" t="s">
        <v>274</v>
      </c>
      <c r="B129" s="2" t="s">
        <v>49</v>
      </c>
      <c r="C129" s="2" t="s">
        <v>265</v>
      </c>
      <c r="D129" s="2" t="s">
        <v>350</v>
      </c>
      <c r="E129">
        <f t="shared" si="30"/>
        <v>2199</v>
      </c>
      <c r="F129">
        <f t="shared" si="31"/>
        <v>1079</v>
      </c>
      <c r="G129" s="87">
        <v>14</v>
      </c>
      <c r="H129" s="87">
        <v>14</v>
      </c>
      <c r="I129" s="87">
        <v>14</v>
      </c>
      <c r="J129" s="87">
        <v>31</v>
      </c>
      <c r="K129" s="87">
        <v>18</v>
      </c>
      <c r="L129" s="87">
        <v>22</v>
      </c>
      <c r="M129">
        <v>14</v>
      </c>
      <c r="N129">
        <v>14</v>
      </c>
      <c r="O129">
        <v>15</v>
      </c>
      <c r="P129">
        <v>17</v>
      </c>
      <c r="Q129">
        <v>18</v>
      </c>
      <c r="R129">
        <v>24</v>
      </c>
      <c r="S129">
        <v>28</v>
      </c>
      <c r="T129">
        <v>24</v>
      </c>
      <c r="U129">
        <v>20</v>
      </c>
      <c r="V129">
        <v>18</v>
      </c>
      <c r="W129">
        <v>17</v>
      </c>
      <c r="X129">
        <v>17</v>
      </c>
      <c r="Y129">
        <v>15</v>
      </c>
      <c r="Z129">
        <v>12</v>
      </c>
      <c r="AA129">
        <v>70</v>
      </c>
      <c r="AB129">
        <v>56</v>
      </c>
      <c r="AC129">
        <v>68</v>
      </c>
      <c r="AD129">
        <v>64</v>
      </c>
      <c r="AE129">
        <v>53</v>
      </c>
      <c r="AF129">
        <v>62</v>
      </c>
      <c r="AG129">
        <v>58</v>
      </c>
      <c r="AH129">
        <v>55</v>
      </c>
      <c r="AI129">
        <v>59</v>
      </c>
      <c r="AJ129">
        <v>53</v>
      </c>
      <c r="AK129">
        <v>48</v>
      </c>
      <c r="AL129">
        <v>33</v>
      </c>
      <c r="AM129">
        <v>34</v>
      </c>
      <c r="AN129">
        <f t="shared" si="37"/>
        <v>1120</v>
      </c>
      <c r="AO129">
        <v>14</v>
      </c>
      <c r="AP129">
        <v>18</v>
      </c>
      <c r="AQ129">
        <v>21</v>
      </c>
      <c r="AR129">
        <v>18</v>
      </c>
      <c r="AS129">
        <v>19</v>
      </c>
      <c r="AT129">
        <v>22</v>
      </c>
      <c r="AU129">
        <v>12</v>
      </c>
      <c r="AV129">
        <v>14</v>
      </c>
      <c r="AW129">
        <v>14</v>
      </c>
      <c r="AX129">
        <v>16</v>
      </c>
      <c r="AY129">
        <v>22</v>
      </c>
      <c r="AZ129">
        <v>22</v>
      </c>
      <c r="BA129">
        <v>21</v>
      </c>
      <c r="BB129">
        <v>21</v>
      </c>
      <c r="BC129">
        <v>18</v>
      </c>
      <c r="BD129">
        <v>19</v>
      </c>
      <c r="BE129">
        <v>16</v>
      </c>
      <c r="BF129">
        <v>14</v>
      </c>
      <c r="BG129">
        <v>15</v>
      </c>
      <c r="BH129">
        <v>11</v>
      </c>
      <c r="BI129">
        <v>73</v>
      </c>
      <c r="BJ129">
        <v>64</v>
      </c>
      <c r="BK129">
        <v>63</v>
      </c>
      <c r="BL129">
        <v>51</v>
      </c>
      <c r="BM129">
        <v>56</v>
      </c>
      <c r="BN129">
        <v>69</v>
      </c>
      <c r="BO129">
        <v>68</v>
      </c>
      <c r="BP129">
        <v>48</v>
      </c>
      <c r="BQ129">
        <v>60</v>
      </c>
      <c r="BR129">
        <v>76</v>
      </c>
      <c r="BS129">
        <v>55</v>
      </c>
      <c r="BT129">
        <v>41</v>
      </c>
      <c r="BU129">
        <v>49</v>
      </c>
      <c r="BV129" s="38"/>
      <c r="BW129" s="5">
        <f t="shared" si="38"/>
        <v>215</v>
      </c>
      <c r="BX129" s="5">
        <f t="shared" si="39"/>
        <v>124</v>
      </c>
      <c r="BY129" s="5">
        <f t="shared" si="40"/>
        <v>153</v>
      </c>
      <c r="BZ129" s="5">
        <f t="shared" si="41"/>
        <v>360</v>
      </c>
      <c r="CA129" s="5">
        <f t="shared" si="42"/>
        <v>227</v>
      </c>
      <c r="CB129" s="38">
        <f t="shared" si="32"/>
        <v>212</v>
      </c>
      <c r="CC129" s="38">
        <f t="shared" si="33"/>
        <v>109</v>
      </c>
      <c r="CD129" s="38">
        <f t="shared" si="34"/>
        <v>163</v>
      </c>
      <c r="CE129" s="38">
        <f t="shared" si="35"/>
        <v>355</v>
      </c>
      <c r="CF129" s="38">
        <f t="shared" si="36"/>
        <v>281</v>
      </c>
    </row>
    <row r="130" spans="1:84" x14ac:dyDescent="0.25">
      <c r="A130" s="71" t="s">
        <v>275</v>
      </c>
      <c r="B130" s="2" t="s">
        <v>49</v>
      </c>
      <c r="C130" s="2" t="s">
        <v>265</v>
      </c>
      <c r="D130" s="2" t="s">
        <v>276</v>
      </c>
      <c r="E130">
        <f t="shared" si="30"/>
        <v>3388</v>
      </c>
      <c r="F130">
        <f t="shared" si="31"/>
        <v>1683</v>
      </c>
      <c r="G130" s="87">
        <v>20</v>
      </c>
      <c r="H130" s="87">
        <v>22</v>
      </c>
      <c r="I130" s="87">
        <v>22</v>
      </c>
      <c r="J130" s="87">
        <v>18</v>
      </c>
      <c r="K130" s="87">
        <v>23</v>
      </c>
      <c r="L130" s="87">
        <v>28</v>
      </c>
      <c r="M130">
        <v>37</v>
      </c>
      <c r="N130">
        <v>34</v>
      </c>
      <c r="O130">
        <v>40</v>
      </c>
      <c r="P130">
        <v>40</v>
      </c>
      <c r="Q130">
        <v>41</v>
      </c>
      <c r="R130">
        <v>42</v>
      </c>
      <c r="S130">
        <v>36</v>
      </c>
      <c r="T130">
        <v>39</v>
      </c>
      <c r="U130">
        <v>33</v>
      </c>
      <c r="V130">
        <v>33</v>
      </c>
      <c r="W130">
        <v>25</v>
      </c>
      <c r="X130">
        <v>25</v>
      </c>
      <c r="Y130">
        <v>28</v>
      </c>
      <c r="Z130">
        <v>27</v>
      </c>
      <c r="AA130">
        <v>119</v>
      </c>
      <c r="AB130">
        <v>140</v>
      </c>
      <c r="AC130">
        <v>107</v>
      </c>
      <c r="AD130">
        <v>118</v>
      </c>
      <c r="AE130">
        <v>90</v>
      </c>
      <c r="AF130">
        <v>80</v>
      </c>
      <c r="AG130">
        <v>90</v>
      </c>
      <c r="AH130">
        <v>79</v>
      </c>
      <c r="AI130">
        <v>56</v>
      </c>
      <c r="AJ130">
        <v>61</v>
      </c>
      <c r="AK130">
        <v>60</v>
      </c>
      <c r="AL130">
        <v>38</v>
      </c>
      <c r="AM130">
        <v>32</v>
      </c>
      <c r="AN130">
        <f t="shared" si="37"/>
        <v>1705</v>
      </c>
      <c r="AO130">
        <v>16</v>
      </c>
      <c r="AP130">
        <v>18</v>
      </c>
      <c r="AQ130">
        <v>18</v>
      </c>
      <c r="AR130">
        <v>23</v>
      </c>
      <c r="AS130">
        <v>19</v>
      </c>
      <c r="AT130">
        <v>21</v>
      </c>
      <c r="AU130">
        <v>35</v>
      </c>
      <c r="AV130">
        <v>38</v>
      </c>
      <c r="AW130">
        <v>31</v>
      </c>
      <c r="AX130">
        <v>29</v>
      </c>
      <c r="AY130">
        <v>34</v>
      </c>
      <c r="AZ130">
        <v>34</v>
      </c>
      <c r="BA130">
        <v>37</v>
      </c>
      <c r="BB130">
        <v>34</v>
      </c>
      <c r="BC130">
        <v>34</v>
      </c>
      <c r="BD130">
        <v>27</v>
      </c>
      <c r="BE130">
        <v>32</v>
      </c>
      <c r="BF130">
        <v>29</v>
      </c>
      <c r="BG130">
        <v>24</v>
      </c>
      <c r="BH130">
        <v>27</v>
      </c>
      <c r="BI130">
        <v>135</v>
      </c>
      <c r="BJ130">
        <v>116</v>
      </c>
      <c r="BK130">
        <v>104</v>
      </c>
      <c r="BL130">
        <v>108</v>
      </c>
      <c r="BM130">
        <v>84</v>
      </c>
      <c r="BN130">
        <v>96</v>
      </c>
      <c r="BO130">
        <v>86</v>
      </c>
      <c r="BP130">
        <v>91</v>
      </c>
      <c r="BQ130">
        <v>73</v>
      </c>
      <c r="BR130">
        <v>88</v>
      </c>
      <c r="BS130">
        <v>62</v>
      </c>
      <c r="BT130">
        <v>48</v>
      </c>
      <c r="BU130">
        <v>54</v>
      </c>
      <c r="BV130" s="38"/>
      <c r="BW130" s="5">
        <f t="shared" si="38"/>
        <v>367</v>
      </c>
      <c r="BX130" s="5">
        <f t="shared" si="39"/>
        <v>191</v>
      </c>
      <c r="BY130" s="5">
        <f t="shared" si="40"/>
        <v>314</v>
      </c>
      <c r="BZ130" s="5">
        <f t="shared" si="41"/>
        <v>564</v>
      </c>
      <c r="CA130" s="5">
        <f t="shared" si="42"/>
        <v>247</v>
      </c>
      <c r="CB130" s="38">
        <f t="shared" si="32"/>
        <v>316</v>
      </c>
      <c r="CC130" s="38">
        <f t="shared" si="33"/>
        <v>193</v>
      </c>
      <c r="CD130" s="38">
        <f t="shared" si="34"/>
        <v>302</v>
      </c>
      <c r="CE130" s="38">
        <f t="shared" si="35"/>
        <v>569</v>
      </c>
      <c r="CF130" s="38">
        <f t="shared" si="36"/>
        <v>325</v>
      </c>
    </row>
    <row r="131" spans="1:84" x14ac:dyDescent="0.25">
      <c r="A131" s="71" t="s">
        <v>277</v>
      </c>
      <c r="B131" s="2" t="s">
        <v>49</v>
      </c>
      <c r="C131" s="2" t="s">
        <v>265</v>
      </c>
      <c r="D131" s="2" t="s">
        <v>278</v>
      </c>
      <c r="E131">
        <f t="shared" si="30"/>
        <v>2194</v>
      </c>
      <c r="F131">
        <f t="shared" si="31"/>
        <v>1113</v>
      </c>
      <c r="G131" s="87">
        <v>25</v>
      </c>
      <c r="H131" s="87">
        <v>24</v>
      </c>
      <c r="I131" s="87">
        <v>21</v>
      </c>
      <c r="J131" s="87">
        <v>19</v>
      </c>
      <c r="K131" s="87">
        <v>18</v>
      </c>
      <c r="L131" s="87">
        <v>33</v>
      </c>
      <c r="M131">
        <v>15</v>
      </c>
      <c r="N131">
        <v>13</v>
      </c>
      <c r="O131">
        <v>15</v>
      </c>
      <c r="P131">
        <v>14</v>
      </c>
      <c r="Q131">
        <v>17</v>
      </c>
      <c r="R131">
        <v>18</v>
      </c>
      <c r="S131">
        <v>18</v>
      </c>
      <c r="T131">
        <v>17</v>
      </c>
      <c r="U131">
        <v>16</v>
      </c>
      <c r="V131">
        <v>16</v>
      </c>
      <c r="W131">
        <v>14</v>
      </c>
      <c r="X131">
        <v>14</v>
      </c>
      <c r="Y131">
        <v>16</v>
      </c>
      <c r="Z131">
        <v>15</v>
      </c>
      <c r="AA131">
        <v>81</v>
      </c>
      <c r="AB131">
        <v>80</v>
      </c>
      <c r="AC131">
        <v>85</v>
      </c>
      <c r="AD131">
        <v>62</v>
      </c>
      <c r="AE131">
        <v>62</v>
      </c>
      <c r="AF131">
        <v>55</v>
      </c>
      <c r="AG131">
        <v>67</v>
      </c>
      <c r="AH131">
        <v>58</v>
      </c>
      <c r="AI131">
        <v>55</v>
      </c>
      <c r="AJ131">
        <v>47</v>
      </c>
      <c r="AK131">
        <v>48</v>
      </c>
      <c r="AL131">
        <v>23</v>
      </c>
      <c r="AM131">
        <v>32</v>
      </c>
      <c r="AN131">
        <f t="shared" si="37"/>
        <v>1081</v>
      </c>
      <c r="AO131">
        <v>20</v>
      </c>
      <c r="AP131">
        <v>23</v>
      </c>
      <c r="AQ131">
        <v>22</v>
      </c>
      <c r="AR131">
        <v>19</v>
      </c>
      <c r="AS131">
        <v>15</v>
      </c>
      <c r="AT131">
        <v>20</v>
      </c>
      <c r="AU131">
        <v>12</v>
      </c>
      <c r="AV131">
        <v>17</v>
      </c>
      <c r="AW131">
        <v>16</v>
      </c>
      <c r="AX131">
        <v>14</v>
      </c>
      <c r="AY131">
        <v>16</v>
      </c>
      <c r="AZ131">
        <v>17</v>
      </c>
      <c r="BA131">
        <v>18</v>
      </c>
      <c r="BB131">
        <v>18</v>
      </c>
      <c r="BC131">
        <v>16</v>
      </c>
      <c r="BD131">
        <v>14</v>
      </c>
      <c r="BE131">
        <v>15</v>
      </c>
      <c r="BF131">
        <v>15</v>
      </c>
      <c r="BG131">
        <v>14</v>
      </c>
      <c r="BH131">
        <v>13</v>
      </c>
      <c r="BI131">
        <v>81</v>
      </c>
      <c r="BJ131">
        <v>70</v>
      </c>
      <c r="BK131">
        <v>77</v>
      </c>
      <c r="BL131">
        <v>57</v>
      </c>
      <c r="BM131">
        <v>58</v>
      </c>
      <c r="BN131">
        <v>45</v>
      </c>
      <c r="BO131">
        <v>55</v>
      </c>
      <c r="BP131">
        <v>62</v>
      </c>
      <c r="BQ131">
        <v>69</v>
      </c>
      <c r="BR131">
        <v>44</v>
      </c>
      <c r="BS131">
        <v>53</v>
      </c>
      <c r="BT131">
        <v>27</v>
      </c>
      <c r="BU131">
        <v>49</v>
      </c>
      <c r="BV131" s="38"/>
      <c r="BW131" s="5">
        <f t="shared" si="38"/>
        <v>232</v>
      </c>
      <c r="BX131" s="5">
        <f t="shared" si="39"/>
        <v>95</v>
      </c>
      <c r="BY131" s="5">
        <f t="shared" si="40"/>
        <v>192</v>
      </c>
      <c r="BZ131" s="5">
        <f t="shared" si="41"/>
        <v>389</v>
      </c>
      <c r="CA131" s="5">
        <f t="shared" si="42"/>
        <v>205</v>
      </c>
      <c r="CB131" s="38">
        <f t="shared" si="32"/>
        <v>211</v>
      </c>
      <c r="CC131" s="38">
        <f t="shared" si="33"/>
        <v>96</v>
      </c>
      <c r="CD131" s="38">
        <f t="shared" si="34"/>
        <v>178</v>
      </c>
      <c r="CE131" s="38">
        <f t="shared" si="35"/>
        <v>354</v>
      </c>
      <c r="CF131" s="38">
        <f t="shared" si="36"/>
        <v>242</v>
      </c>
    </row>
    <row r="132" spans="1:84" x14ac:dyDescent="0.25">
      <c r="A132" s="71" t="s">
        <v>279</v>
      </c>
      <c r="B132" s="2" t="s">
        <v>49</v>
      </c>
      <c r="C132" s="2" t="s">
        <v>265</v>
      </c>
      <c r="D132" s="2" t="s">
        <v>280</v>
      </c>
      <c r="E132">
        <f t="shared" si="30"/>
        <v>3265</v>
      </c>
      <c r="F132">
        <f t="shared" si="31"/>
        <v>1627</v>
      </c>
      <c r="G132">
        <v>23</v>
      </c>
      <c r="H132">
        <v>20</v>
      </c>
      <c r="I132">
        <v>28</v>
      </c>
      <c r="J132">
        <v>25</v>
      </c>
      <c r="K132">
        <v>27</v>
      </c>
      <c r="L132">
        <v>26</v>
      </c>
      <c r="M132">
        <v>40</v>
      </c>
      <c r="N132">
        <v>39</v>
      </c>
      <c r="O132">
        <v>36</v>
      </c>
      <c r="P132">
        <v>42</v>
      </c>
      <c r="Q132">
        <v>40</v>
      </c>
      <c r="R132">
        <v>39</v>
      </c>
      <c r="S132">
        <v>36</v>
      </c>
      <c r="T132">
        <v>36</v>
      </c>
      <c r="U132">
        <v>33</v>
      </c>
      <c r="V132">
        <v>29</v>
      </c>
      <c r="W132">
        <v>30</v>
      </c>
      <c r="X132">
        <v>25</v>
      </c>
      <c r="Y132">
        <v>25</v>
      </c>
      <c r="Z132">
        <v>27</v>
      </c>
      <c r="AA132">
        <v>100</v>
      </c>
      <c r="AB132">
        <v>119</v>
      </c>
      <c r="AC132">
        <v>120</v>
      </c>
      <c r="AD132">
        <v>117</v>
      </c>
      <c r="AE132">
        <v>94</v>
      </c>
      <c r="AF132">
        <v>83</v>
      </c>
      <c r="AG132">
        <v>70</v>
      </c>
      <c r="AH132">
        <v>86</v>
      </c>
      <c r="AI132">
        <v>71</v>
      </c>
      <c r="AJ132">
        <v>68</v>
      </c>
      <c r="AK132">
        <v>33</v>
      </c>
      <c r="AL132">
        <v>21</v>
      </c>
      <c r="AM132">
        <v>19</v>
      </c>
      <c r="AN132">
        <f t="shared" si="37"/>
        <v>1638</v>
      </c>
      <c r="AO132">
        <v>18</v>
      </c>
      <c r="AP132">
        <v>19</v>
      </c>
      <c r="AQ132">
        <v>16</v>
      </c>
      <c r="AR132">
        <v>17</v>
      </c>
      <c r="AS132">
        <v>26</v>
      </c>
      <c r="AT132">
        <v>20</v>
      </c>
      <c r="AU132">
        <v>40</v>
      </c>
      <c r="AV132">
        <v>39</v>
      </c>
      <c r="AW132">
        <v>41</v>
      </c>
      <c r="AX132">
        <v>40</v>
      </c>
      <c r="AY132">
        <v>42</v>
      </c>
      <c r="AZ132">
        <v>42</v>
      </c>
      <c r="BA132">
        <v>43</v>
      </c>
      <c r="BB132">
        <v>39</v>
      </c>
      <c r="BC132">
        <v>35</v>
      </c>
      <c r="BD132">
        <v>33</v>
      </c>
      <c r="BE132">
        <v>29</v>
      </c>
      <c r="BF132">
        <v>28</v>
      </c>
      <c r="BG132">
        <v>25</v>
      </c>
      <c r="BH132">
        <v>24</v>
      </c>
      <c r="BI132">
        <v>118</v>
      </c>
      <c r="BJ132">
        <v>130</v>
      </c>
      <c r="BK132">
        <v>109</v>
      </c>
      <c r="BL132">
        <v>94</v>
      </c>
      <c r="BM132">
        <v>71</v>
      </c>
      <c r="BN132">
        <v>85</v>
      </c>
      <c r="BO132">
        <v>78</v>
      </c>
      <c r="BP132">
        <v>76</v>
      </c>
      <c r="BQ132">
        <v>78</v>
      </c>
      <c r="BR132">
        <v>64</v>
      </c>
      <c r="BS132">
        <v>45</v>
      </c>
      <c r="BT132">
        <v>35</v>
      </c>
      <c r="BU132">
        <v>39</v>
      </c>
      <c r="BV132" s="38"/>
      <c r="BW132" s="5">
        <f t="shared" si="38"/>
        <v>385</v>
      </c>
      <c r="BX132" s="5">
        <f t="shared" si="39"/>
        <v>189</v>
      </c>
      <c r="BY132" s="5">
        <f t="shared" si="40"/>
        <v>271</v>
      </c>
      <c r="BZ132" s="5">
        <f t="shared" si="41"/>
        <v>570</v>
      </c>
      <c r="CA132" s="5">
        <f t="shared" si="42"/>
        <v>212</v>
      </c>
      <c r="CB132" s="38">
        <f t="shared" si="32"/>
        <v>360</v>
      </c>
      <c r="CC132" s="38">
        <f t="shared" si="33"/>
        <v>207</v>
      </c>
      <c r="CD132" s="38">
        <f t="shared" si="34"/>
        <v>297</v>
      </c>
      <c r="CE132" s="38">
        <f t="shared" si="35"/>
        <v>513</v>
      </c>
      <c r="CF132" s="38">
        <f t="shared" si="36"/>
        <v>261</v>
      </c>
    </row>
    <row r="134" spans="1:84" x14ac:dyDescent="0.25">
      <c r="A134" s="27" t="s">
        <v>315</v>
      </c>
    </row>
    <row r="135" spans="1:84" x14ac:dyDescent="0.25">
      <c r="A135" s="28" t="s">
        <v>346</v>
      </c>
    </row>
    <row r="136" spans="1:84" x14ac:dyDescent="0.25">
      <c r="A136" s="29" t="s">
        <v>316</v>
      </c>
    </row>
    <row r="137" spans="1:84" x14ac:dyDescent="0.25">
      <c r="A137" s="71" t="s">
        <v>345</v>
      </c>
    </row>
  </sheetData>
  <autoFilter ref="A8:CF132" xr:uid="{00000000-0009-0000-0000-000004000000}"/>
  <mergeCells count="2">
    <mergeCell ref="F6:F7"/>
    <mergeCell ref="AN6:AN7"/>
  </mergeCells>
  <conditionalFormatting sqref="F9:BU132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28"/>
  <sheetViews>
    <sheetView topLeftCell="T1" workbookViewId="0">
      <selection activeCell="AA5" sqref="AA5"/>
    </sheetView>
  </sheetViews>
  <sheetFormatPr baseColWidth="10" defaultRowHeight="15" x14ac:dyDescent="0.25"/>
  <cols>
    <col min="2" max="2" width="13.28515625" bestFit="1" customWidth="1"/>
  </cols>
  <sheetData>
    <row r="1" spans="2:36" x14ac:dyDescent="0.25">
      <c r="C1" t="s">
        <v>328</v>
      </c>
      <c r="T1" t="s">
        <v>329</v>
      </c>
    </row>
    <row r="2" spans="2:36" x14ac:dyDescent="0.25">
      <c r="C2" s="62" t="s">
        <v>323</v>
      </c>
      <c r="D2" s="62" t="s">
        <v>324</v>
      </c>
      <c r="E2" s="62" t="s">
        <v>325</v>
      </c>
      <c r="F2" s="62" t="s">
        <v>326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10</v>
      </c>
      <c r="L2" s="62" t="s">
        <v>11</v>
      </c>
      <c r="M2" s="62" t="s">
        <v>12</v>
      </c>
      <c r="N2" s="62" t="s">
        <v>13</v>
      </c>
      <c r="O2" s="62" t="s">
        <v>14</v>
      </c>
      <c r="P2" s="62" t="s">
        <v>15</v>
      </c>
      <c r="Q2" s="62" t="s">
        <v>16</v>
      </c>
      <c r="R2" s="62" t="s">
        <v>17</v>
      </c>
      <c r="S2" s="62" t="s">
        <v>327</v>
      </c>
      <c r="T2" s="62" t="s">
        <v>323</v>
      </c>
      <c r="U2" s="62" t="s">
        <v>324</v>
      </c>
      <c r="V2" s="62" t="s">
        <v>325</v>
      </c>
      <c r="W2" s="62" t="s">
        <v>326</v>
      </c>
      <c r="X2" s="62" t="s">
        <v>6</v>
      </c>
      <c r="Y2" s="62" t="s">
        <v>7</v>
      </c>
      <c r="Z2" s="62" t="s">
        <v>8</v>
      </c>
      <c r="AA2" s="62" t="s">
        <v>9</v>
      </c>
      <c r="AB2" s="62" t="s">
        <v>10</v>
      </c>
      <c r="AC2" s="62" t="s">
        <v>11</v>
      </c>
      <c r="AD2" s="62" t="s">
        <v>12</v>
      </c>
      <c r="AE2" s="62" t="s">
        <v>13</v>
      </c>
      <c r="AF2" s="62" t="s">
        <v>14</v>
      </c>
      <c r="AG2" s="62" t="s">
        <v>15</v>
      </c>
      <c r="AH2" s="62" t="s">
        <v>16</v>
      </c>
      <c r="AI2" s="62" t="s">
        <v>17</v>
      </c>
      <c r="AJ2" s="62" t="s">
        <v>327</v>
      </c>
    </row>
    <row r="3" spans="2:36" x14ac:dyDescent="0.25">
      <c r="B3" s="58" t="s">
        <v>24</v>
      </c>
      <c r="C3" s="38">
        <v>23797</v>
      </c>
      <c r="D3" s="38">
        <v>23435</v>
      </c>
      <c r="E3" s="38">
        <v>24651</v>
      </c>
      <c r="F3" s="38">
        <v>19744</v>
      </c>
      <c r="G3" s="38">
        <v>17156</v>
      </c>
      <c r="H3" s="38">
        <v>16771</v>
      </c>
      <c r="I3" s="38">
        <v>18096</v>
      </c>
      <c r="J3" s="38">
        <v>15942</v>
      </c>
      <c r="K3" s="38">
        <v>14336</v>
      </c>
      <c r="L3" s="38">
        <v>10496</v>
      </c>
      <c r="M3" s="38">
        <v>9735</v>
      </c>
      <c r="N3" s="38">
        <v>7938</v>
      </c>
      <c r="O3" s="38">
        <v>6250</v>
      </c>
      <c r="P3" s="38">
        <v>4660</v>
      </c>
      <c r="Q3" s="38">
        <v>3106</v>
      </c>
      <c r="R3" s="38">
        <v>1922</v>
      </c>
      <c r="S3" s="38">
        <v>1766</v>
      </c>
      <c r="T3" s="38">
        <v>22569</v>
      </c>
      <c r="U3" s="38">
        <v>22169</v>
      </c>
      <c r="V3" s="38">
        <v>23801</v>
      </c>
      <c r="W3" s="38">
        <v>18600</v>
      </c>
      <c r="X3" s="38">
        <v>16966</v>
      </c>
      <c r="Y3" s="38">
        <v>15839</v>
      </c>
      <c r="Z3" s="38">
        <v>17529</v>
      </c>
      <c r="AA3" s="38">
        <v>14711</v>
      </c>
      <c r="AB3" s="38">
        <v>12457</v>
      </c>
      <c r="AC3" s="38">
        <v>9436</v>
      </c>
      <c r="AD3" s="38">
        <v>8412</v>
      </c>
      <c r="AE3" s="38">
        <v>7046</v>
      </c>
      <c r="AF3" s="38">
        <v>5404</v>
      </c>
      <c r="AG3" s="38">
        <v>4380</v>
      </c>
      <c r="AH3" s="38">
        <v>3003</v>
      </c>
      <c r="AI3">
        <v>2173</v>
      </c>
      <c r="AJ3">
        <v>2510</v>
      </c>
    </row>
    <row r="4" spans="2:36" x14ac:dyDescent="0.25">
      <c r="B4" s="58" t="s">
        <v>26</v>
      </c>
      <c r="C4" s="38">
        <v>55731</v>
      </c>
      <c r="D4" s="38">
        <v>50361</v>
      </c>
      <c r="E4" s="38">
        <v>53666</v>
      </c>
      <c r="F4" s="38">
        <v>42364</v>
      </c>
      <c r="G4" s="38">
        <v>45772</v>
      </c>
      <c r="H4" s="38">
        <v>49338</v>
      </c>
      <c r="I4" s="38">
        <v>49779</v>
      </c>
      <c r="J4" s="38">
        <v>44242</v>
      </c>
      <c r="K4" s="38">
        <v>39873</v>
      </c>
      <c r="L4" s="38">
        <v>32356</v>
      </c>
      <c r="M4" s="38">
        <v>31664</v>
      </c>
      <c r="N4" s="38">
        <v>27163</v>
      </c>
      <c r="O4" s="38">
        <v>20251</v>
      </c>
      <c r="P4" s="38">
        <v>17404</v>
      </c>
      <c r="Q4" s="38">
        <v>13649</v>
      </c>
      <c r="R4" s="38">
        <v>9835</v>
      </c>
      <c r="S4" s="38">
        <v>11384</v>
      </c>
      <c r="T4" s="38">
        <v>52509</v>
      </c>
      <c r="U4" s="38">
        <v>49486</v>
      </c>
      <c r="V4" s="38">
        <v>52524</v>
      </c>
      <c r="W4" s="38">
        <v>44347</v>
      </c>
      <c r="X4" s="38">
        <v>49344</v>
      </c>
      <c r="Y4" s="38">
        <v>48958</v>
      </c>
      <c r="Z4" s="38">
        <v>47596</v>
      </c>
      <c r="AA4" s="38">
        <v>41609</v>
      </c>
      <c r="AB4" s="38">
        <v>35801</v>
      </c>
      <c r="AC4" s="38">
        <v>30289</v>
      </c>
      <c r="AD4" s="38">
        <v>29489</v>
      </c>
      <c r="AE4" s="38">
        <v>25661</v>
      </c>
      <c r="AF4" s="38">
        <v>21252</v>
      </c>
      <c r="AG4" s="38">
        <v>18118</v>
      </c>
      <c r="AH4" s="38">
        <v>13270</v>
      </c>
      <c r="AI4">
        <v>10860</v>
      </c>
      <c r="AJ4">
        <v>14693</v>
      </c>
    </row>
    <row r="5" spans="2:36" x14ac:dyDescent="0.25">
      <c r="B5" s="58" t="s">
        <v>32</v>
      </c>
      <c r="C5" s="38">
        <v>22211</v>
      </c>
      <c r="D5" s="38">
        <v>22066</v>
      </c>
      <c r="E5" s="38">
        <v>23318</v>
      </c>
      <c r="F5" s="38">
        <v>18171</v>
      </c>
      <c r="G5" s="38">
        <v>16283</v>
      </c>
      <c r="H5" s="38">
        <v>17905</v>
      </c>
      <c r="I5" s="38">
        <v>21386</v>
      </c>
      <c r="J5" s="38">
        <v>18268</v>
      </c>
      <c r="K5" s="38">
        <v>14701</v>
      </c>
      <c r="L5" s="38">
        <v>11007</v>
      </c>
      <c r="M5" s="38">
        <v>8195</v>
      </c>
      <c r="N5" s="38">
        <v>7859</v>
      </c>
      <c r="O5" s="38">
        <v>6056</v>
      </c>
      <c r="P5" s="38">
        <v>4734</v>
      </c>
      <c r="Q5" s="38">
        <v>3559</v>
      </c>
      <c r="R5" s="38">
        <v>2486</v>
      </c>
      <c r="S5" s="38">
        <v>2165</v>
      </c>
      <c r="T5" s="38">
        <v>21109</v>
      </c>
      <c r="U5" s="38">
        <v>21083</v>
      </c>
      <c r="V5" s="38">
        <v>22645</v>
      </c>
      <c r="W5" s="38">
        <v>17870</v>
      </c>
      <c r="X5" s="38">
        <v>16014</v>
      </c>
      <c r="Y5" s="38">
        <v>17068</v>
      </c>
      <c r="Z5" s="38">
        <v>20362</v>
      </c>
      <c r="AA5" s="38">
        <v>15075</v>
      </c>
      <c r="AB5" s="38">
        <v>11378</v>
      </c>
      <c r="AC5" s="38">
        <v>8834</v>
      </c>
      <c r="AD5" s="38">
        <v>8740</v>
      </c>
      <c r="AE5" s="38">
        <v>7935</v>
      </c>
      <c r="AF5" s="38">
        <v>6089</v>
      </c>
      <c r="AG5" s="38">
        <v>5230</v>
      </c>
      <c r="AH5" s="38">
        <v>3895</v>
      </c>
      <c r="AI5">
        <v>3382</v>
      </c>
      <c r="AJ5">
        <v>3657</v>
      </c>
    </row>
    <row r="6" spans="2:36" x14ac:dyDescent="0.25">
      <c r="B6" s="58" t="s">
        <v>33</v>
      </c>
      <c r="C6" s="38">
        <v>60029</v>
      </c>
      <c r="D6" s="38">
        <v>53292</v>
      </c>
      <c r="E6" s="38">
        <v>55871</v>
      </c>
      <c r="F6" s="38">
        <v>51415</v>
      </c>
      <c r="G6" s="38">
        <v>58283</v>
      </c>
      <c r="H6" s="38">
        <v>61393</v>
      </c>
      <c r="I6" s="38">
        <v>57725</v>
      </c>
      <c r="J6" s="38">
        <v>56389</v>
      </c>
      <c r="K6" s="38">
        <v>53050</v>
      </c>
      <c r="L6" s="38">
        <v>45839</v>
      </c>
      <c r="M6" s="38">
        <v>43595</v>
      </c>
      <c r="N6" s="38">
        <v>37627</v>
      </c>
      <c r="O6" s="38">
        <v>29523</v>
      </c>
      <c r="P6" s="38">
        <v>24677</v>
      </c>
      <c r="Q6" s="38">
        <v>18855</v>
      </c>
      <c r="R6" s="38">
        <v>12470</v>
      </c>
      <c r="S6" s="38">
        <v>15674</v>
      </c>
      <c r="T6" s="38">
        <v>57484</v>
      </c>
      <c r="U6" s="38">
        <v>53702</v>
      </c>
      <c r="V6" s="38">
        <v>55687</v>
      </c>
      <c r="W6" s="38">
        <v>55685</v>
      </c>
      <c r="X6" s="38">
        <v>67081</v>
      </c>
      <c r="Y6" s="38">
        <v>64082</v>
      </c>
      <c r="Z6" s="38">
        <v>56018</v>
      </c>
      <c r="AA6" s="38">
        <v>56413</v>
      </c>
      <c r="AB6" s="38">
        <v>53256</v>
      </c>
      <c r="AC6" s="38">
        <v>49029</v>
      </c>
      <c r="AD6" s="38">
        <v>44599</v>
      </c>
      <c r="AE6" s="38">
        <v>37666</v>
      </c>
      <c r="AF6" s="38">
        <v>31479</v>
      </c>
      <c r="AG6" s="38">
        <v>26308</v>
      </c>
      <c r="AH6" s="38">
        <v>19542</v>
      </c>
      <c r="AI6">
        <v>13807</v>
      </c>
      <c r="AJ6">
        <v>19893</v>
      </c>
    </row>
    <row r="7" spans="2:36" x14ac:dyDescent="0.25">
      <c r="B7" s="58" t="s">
        <v>35</v>
      </c>
      <c r="C7" s="38">
        <v>35685</v>
      </c>
      <c r="D7" s="38">
        <v>35062</v>
      </c>
      <c r="E7" s="38">
        <v>36988</v>
      </c>
      <c r="F7" s="38">
        <v>30899</v>
      </c>
      <c r="G7" s="38">
        <v>28777</v>
      </c>
      <c r="H7" s="38">
        <v>31461</v>
      </c>
      <c r="I7" s="38">
        <v>30410</v>
      </c>
      <c r="J7" s="38">
        <v>24535</v>
      </c>
      <c r="K7" s="38">
        <v>19852</v>
      </c>
      <c r="L7" s="38">
        <v>16283</v>
      </c>
      <c r="M7" s="38">
        <v>13189</v>
      </c>
      <c r="N7" s="38">
        <v>11591</v>
      </c>
      <c r="O7" s="38">
        <v>8941</v>
      </c>
      <c r="P7" s="38">
        <v>6739</v>
      </c>
      <c r="Q7" s="38">
        <v>4797</v>
      </c>
      <c r="R7" s="38">
        <v>3543</v>
      </c>
      <c r="S7" s="38">
        <v>3199</v>
      </c>
      <c r="T7" s="38">
        <v>33450</v>
      </c>
      <c r="U7" s="38">
        <v>32785</v>
      </c>
      <c r="V7" s="38">
        <v>34577</v>
      </c>
      <c r="W7" s="38">
        <v>28908</v>
      </c>
      <c r="X7" s="38">
        <v>27550</v>
      </c>
      <c r="Y7" s="38">
        <v>28899</v>
      </c>
      <c r="Z7" s="38">
        <v>26346</v>
      </c>
      <c r="AA7" s="38">
        <v>21209</v>
      </c>
      <c r="AB7" s="38">
        <v>17121</v>
      </c>
      <c r="AC7" s="38">
        <v>14516</v>
      </c>
      <c r="AD7" s="38">
        <v>13375</v>
      </c>
      <c r="AE7" s="38">
        <v>12539</v>
      </c>
      <c r="AF7" s="38">
        <v>9796</v>
      </c>
      <c r="AG7" s="38">
        <v>8319</v>
      </c>
      <c r="AH7" s="38">
        <v>6106</v>
      </c>
      <c r="AI7">
        <v>4967</v>
      </c>
      <c r="AJ7">
        <v>5799</v>
      </c>
    </row>
    <row r="8" spans="2:36" x14ac:dyDescent="0.25">
      <c r="B8" s="58" t="s">
        <v>38</v>
      </c>
      <c r="C8" s="38">
        <v>71991</v>
      </c>
      <c r="D8" s="38">
        <v>73833</v>
      </c>
      <c r="E8" s="38">
        <v>82379</v>
      </c>
      <c r="F8" s="38">
        <v>68568</v>
      </c>
      <c r="G8" s="38">
        <v>60701</v>
      </c>
      <c r="H8" s="38">
        <v>61226</v>
      </c>
      <c r="I8" s="38">
        <v>59233</v>
      </c>
      <c r="J8" s="38">
        <v>52415</v>
      </c>
      <c r="K8" s="38">
        <v>47375</v>
      </c>
      <c r="L8" s="38">
        <v>35478</v>
      </c>
      <c r="M8" s="38">
        <v>29809</v>
      </c>
      <c r="N8" s="38">
        <v>24495</v>
      </c>
      <c r="O8" s="38">
        <v>19559</v>
      </c>
      <c r="P8" s="38">
        <v>15269</v>
      </c>
      <c r="Q8" s="38">
        <v>10736</v>
      </c>
      <c r="R8" s="38">
        <v>6896</v>
      </c>
      <c r="S8" s="38">
        <v>7302</v>
      </c>
      <c r="T8" s="38">
        <v>68580</v>
      </c>
      <c r="U8" s="38">
        <v>71039</v>
      </c>
      <c r="V8" s="38">
        <v>79240</v>
      </c>
      <c r="W8" s="38">
        <v>65407</v>
      </c>
      <c r="X8" s="38">
        <v>60802</v>
      </c>
      <c r="Y8" s="38">
        <v>59821</v>
      </c>
      <c r="Z8" s="38">
        <v>57843</v>
      </c>
      <c r="AA8" s="38">
        <v>50839</v>
      </c>
      <c r="AB8" s="38">
        <v>44940</v>
      </c>
      <c r="AC8" s="38">
        <v>35758</v>
      </c>
      <c r="AD8" s="38">
        <v>31851</v>
      </c>
      <c r="AE8" s="38">
        <v>26814</v>
      </c>
      <c r="AF8" s="38">
        <v>21537</v>
      </c>
      <c r="AG8" s="38">
        <v>17734</v>
      </c>
      <c r="AH8" s="38">
        <v>12910</v>
      </c>
      <c r="AI8">
        <v>9789</v>
      </c>
      <c r="AJ8">
        <v>11542</v>
      </c>
    </row>
    <row r="9" spans="2:36" x14ac:dyDescent="0.25">
      <c r="B9" s="58" t="s">
        <v>41</v>
      </c>
      <c r="C9" s="38">
        <v>45486</v>
      </c>
      <c r="D9" s="38">
        <v>38499</v>
      </c>
      <c r="E9" s="38">
        <v>38655</v>
      </c>
      <c r="F9" s="38">
        <v>33012</v>
      </c>
      <c r="G9" s="38">
        <v>37912</v>
      </c>
      <c r="H9" s="38">
        <v>39237</v>
      </c>
      <c r="I9" s="38">
        <v>37709</v>
      </c>
      <c r="J9" s="38">
        <v>40805</v>
      </c>
      <c r="K9" s="38">
        <v>43964</v>
      </c>
      <c r="L9" s="38">
        <v>39695</v>
      </c>
      <c r="M9" s="38">
        <v>36943</v>
      </c>
      <c r="N9" s="38">
        <v>30988</v>
      </c>
      <c r="O9" s="38">
        <v>23559</v>
      </c>
      <c r="P9" s="38">
        <v>20907</v>
      </c>
      <c r="Q9" s="38">
        <v>16706</v>
      </c>
      <c r="R9" s="38">
        <v>11751</v>
      </c>
      <c r="S9" s="38">
        <v>14218</v>
      </c>
      <c r="T9" s="38">
        <v>43756</v>
      </c>
      <c r="U9" s="38">
        <v>39518</v>
      </c>
      <c r="V9" s="38">
        <v>40342</v>
      </c>
      <c r="W9" s="38">
        <v>38329</v>
      </c>
      <c r="X9" s="38">
        <v>48526</v>
      </c>
      <c r="Y9" s="38">
        <v>47444</v>
      </c>
      <c r="Z9" s="38">
        <v>41714</v>
      </c>
      <c r="AA9" s="38">
        <v>42812</v>
      </c>
      <c r="AB9" s="38">
        <v>42021</v>
      </c>
      <c r="AC9" s="38">
        <v>38788</v>
      </c>
      <c r="AD9" s="38">
        <v>34914</v>
      </c>
      <c r="AE9" s="38">
        <v>29876</v>
      </c>
      <c r="AF9" s="38">
        <v>25970</v>
      </c>
      <c r="AG9" s="38">
        <v>22588</v>
      </c>
      <c r="AH9" s="38">
        <v>16316</v>
      </c>
      <c r="AI9">
        <v>11088</v>
      </c>
      <c r="AJ9">
        <v>15806</v>
      </c>
    </row>
    <row r="10" spans="2:36" x14ac:dyDescent="0.25">
      <c r="B10" s="58" t="s">
        <v>42</v>
      </c>
      <c r="C10" s="38">
        <v>65234</v>
      </c>
      <c r="D10" s="38">
        <v>62517</v>
      </c>
      <c r="E10" s="38">
        <v>68062</v>
      </c>
      <c r="F10" s="38">
        <v>58103</v>
      </c>
      <c r="G10" s="38">
        <v>56584</v>
      </c>
      <c r="H10" s="38">
        <v>60332</v>
      </c>
      <c r="I10" s="38">
        <v>60142</v>
      </c>
      <c r="J10" s="38">
        <v>52593</v>
      </c>
      <c r="K10" s="38">
        <v>45026</v>
      </c>
      <c r="L10" s="38">
        <v>35065</v>
      </c>
      <c r="M10" s="38">
        <v>30571</v>
      </c>
      <c r="N10" s="38">
        <v>27496</v>
      </c>
      <c r="O10" s="38">
        <v>21846</v>
      </c>
      <c r="P10" s="38">
        <v>16207</v>
      </c>
      <c r="Q10" s="38">
        <v>11675</v>
      </c>
      <c r="R10" s="38">
        <v>7292</v>
      </c>
      <c r="S10" s="38">
        <v>7798</v>
      </c>
      <c r="T10" s="38">
        <v>62307</v>
      </c>
      <c r="U10" s="38">
        <v>60019</v>
      </c>
      <c r="V10" s="38">
        <v>65415</v>
      </c>
      <c r="W10" s="38">
        <v>56888</v>
      </c>
      <c r="X10" s="38">
        <v>58172</v>
      </c>
      <c r="Y10" s="38">
        <v>59481</v>
      </c>
      <c r="Z10" s="38">
        <v>55082</v>
      </c>
      <c r="AA10" s="38">
        <v>47720</v>
      </c>
      <c r="AB10" s="38">
        <v>39993</v>
      </c>
      <c r="AC10" s="38">
        <v>32210</v>
      </c>
      <c r="AD10" s="38">
        <v>31038</v>
      </c>
      <c r="AE10" s="38">
        <v>28056</v>
      </c>
      <c r="AF10" s="38">
        <v>22460</v>
      </c>
      <c r="AG10" s="38">
        <v>17989</v>
      </c>
      <c r="AH10" s="38">
        <v>12873</v>
      </c>
      <c r="AI10">
        <v>9292</v>
      </c>
      <c r="AJ10">
        <v>11537</v>
      </c>
    </row>
    <row r="11" spans="2:36" x14ac:dyDescent="0.25">
      <c r="B11" s="58" t="s">
        <v>43</v>
      </c>
      <c r="C11" s="38">
        <v>20405</v>
      </c>
      <c r="D11" s="38">
        <v>20811</v>
      </c>
      <c r="E11" s="38">
        <v>23479</v>
      </c>
      <c r="F11" s="38">
        <v>19271</v>
      </c>
      <c r="G11" s="38">
        <v>16050</v>
      </c>
      <c r="H11" s="38">
        <v>15564</v>
      </c>
      <c r="I11" s="38">
        <v>14935</v>
      </c>
      <c r="J11" s="38">
        <v>12642</v>
      </c>
      <c r="K11" s="38">
        <v>9926</v>
      </c>
      <c r="L11" s="38">
        <v>6995</v>
      </c>
      <c r="M11" s="38">
        <v>5299</v>
      </c>
      <c r="N11" s="38">
        <v>5513</v>
      </c>
      <c r="O11" s="38">
        <v>4485</v>
      </c>
      <c r="P11" s="38">
        <v>3220</v>
      </c>
      <c r="Q11" s="38">
        <v>2303</v>
      </c>
      <c r="R11" s="38">
        <v>1644</v>
      </c>
      <c r="S11" s="38">
        <v>1579</v>
      </c>
      <c r="T11" s="38">
        <v>19463</v>
      </c>
      <c r="U11" s="38">
        <v>20082</v>
      </c>
      <c r="V11" s="38">
        <v>22310</v>
      </c>
      <c r="W11" s="38">
        <v>18160</v>
      </c>
      <c r="X11" s="38">
        <v>14651</v>
      </c>
      <c r="Y11" s="38">
        <v>14085</v>
      </c>
      <c r="Z11" s="38">
        <v>14086</v>
      </c>
      <c r="AA11" s="38">
        <v>12132</v>
      </c>
      <c r="AB11" s="38">
        <v>9192</v>
      </c>
      <c r="AC11" s="38">
        <v>6988</v>
      </c>
      <c r="AD11" s="38">
        <v>6617</v>
      </c>
      <c r="AE11" s="38">
        <v>5827</v>
      </c>
      <c r="AF11" s="38">
        <v>4563</v>
      </c>
      <c r="AG11" s="38">
        <v>4263</v>
      </c>
      <c r="AH11" s="38">
        <v>3287</v>
      </c>
      <c r="AI11">
        <v>2543</v>
      </c>
      <c r="AJ11">
        <v>2947</v>
      </c>
    </row>
    <row r="12" spans="2:36" x14ac:dyDescent="0.25">
      <c r="B12" s="58" t="s">
        <v>46</v>
      </c>
      <c r="C12" s="38">
        <v>39840</v>
      </c>
      <c r="D12" s="38">
        <v>39480</v>
      </c>
      <c r="E12" s="38">
        <v>43004</v>
      </c>
      <c r="F12" s="38">
        <v>37121</v>
      </c>
      <c r="G12" s="38">
        <v>34591</v>
      </c>
      <c r="H12" s="38">
        <v>34530</v>
      </c>
      <c r="I12" s="38">
        <v>30142</v>
      </c>
      <c r="J12" s="38">
        <v>28077</v>
      </c>
      <c r="K12" s="38">
        <v>24628</v>
      </c>
      <c r="L12" s="38">
        <v>17716</v>
      </c>
      <c r="M12" s="38">
        <v>13998</v>
      </c>
      <c r="N12" s="38">
        <v>12039</v>
      </c>
      <c r="O12" s="38">
        <v>9612</v>
      </c>
      <c r="P12" s="38">
        <v>7334</v>
      </c>
      <c r="Q12" s="38">
        <v>5230</v>
      </c>
      <c r="R12" s="38">
        <v>3538</v>
      </c>
      <c r="S12" s="38">
        <v>3465</v>
      </c>
      <c r="T12" s="38">
        <v>37896</v>
      </c>
      <c r="U12" s="38">
        <v>37614</v>
      </c>
      <c r="V12" s="38">
        <v>40857</v>
      </c>
      <c r="W12" s="38">
        <v>35418</v>
      </c>
      <c r="X12" s="38">
        <v>33880</v>
      </c>
      <c r="Y12" s="38">
        <v>32729</v>
      </c>
      <c r="Z12" s="38">
        <v>28176</v>
      </c>
      <c r="AA12" s="38">
        <v>26237</v>
      </c>
      <c r="AB12" s="38">
        <v>22669</v>
      </c>
      <c r="AC12" s="38">
        <v>17565</v>
      </c>
      <c r="AD12" s="38">
        <v>15519</v>
      </c>
      <c r="AE12" s="38">
        <v>13036</v>
      </c>
      <c r="AF12" s="38">
        <v>10219</v>
      </c>
      <c r="AG12" s="38">
        <v>8467</v>
      </c>
      <c r="AH12" s="38">
        <v>6037</v>
      </c>
      <c r="AI12">
        <v>4328</v>
      </c>
      <c r="AJ12">
        <v>5275</v>
      </c>
    </row>
    <row r="13" spans="2:36" x14ac:dyDescent="0.25">
      <c r="B13" s="58" t="s">
        <v>47</v>
      </c>
      <c r="C13" s="38">
        <v>48678</v>
      </c>
      <c r="D13" s="38">
        <v>44125</v>
      </c>
      <c r="E13" s="38">
        <v>44796</v>
      </c>
      <c r="F13" s="38">
        <v>41354</v>
      </c>
      <c r="G13" s="38">
        <v>41676</v>
      </c>
      <c r="H13" s="38">
        <v>41743</v>
      </c>
      <c r="I13" s="38">
        <v>37069</v>
      </c>
      <c r="J13" s="38">
        <v>32963</v>
      </c>
      <c r="K13" s="38">
        <v>29063</v>
      </c>
      <c r="L13" s="38">
        <v>25766</v>
      </c>
      <c r="M13" s="38">
        <v>23136</v>
      </c>
      <c r="N13" s="38">
        <v>22117</v>
      </c>
      <c r="O13" s="38">
        <v>16775</v>
      </c>
      <c r="P13" s="38">
        <v>13908</v>
      </c>
      <c r="Q13" s="38">
        <v>10588</v>
      </c>
      <c r="R13" s="38">
        <v>7133</v>
      </c>
      <c r="S13" s="38">
        <v>7946</v>
      </c>
      <c r="T13" s="38">
        <v>45894</v>
      </c>
      <c r="U13" s="38">
        <v>42103</v>
      </c>
      <c r="V13" s="38">
        <v>43568</v>
      </c>
      <c r="W13" s="38">
        <v>40637</v>
      </c>
      <c r="X13" s="38">
        <v>42600</v>
      </c>
      <c r="Y13" s="38">
        <v>40701</v>
      </c>
      <c r="Z13" s="38">
        <v>34741</v>
      </c>
      <c r="AA13" s="38">
        <v>32141</v>
      </c>
      <c r="AB13" s="38">
        <v>28680</v>
      </c>
      <c r="AC13" s="38">
        <v>26755</v>
      </c>
      <c r="AD13" s="38">
        <v>24577</v>
      </c>
      <c r="AE13" s="38">
        <v>21951</v>
      </c>
      <c r="AF13" s="38">
        <v>18239</v>
      </c>
      <c r="AG13" s="38">
        <v>14467</v>
      </c>
      <c r="AH13" s="38">
        <v>10937</v>
      </c>
      <c r="AI13">
        <v>7715</v>
      </c>
      <c r="AJ13">
        <v>10640</v>
      </c>
    </row>
    <row r="14" spans="2:36" x14ac:dyDescent="0.25">
      <c r="B14" s="58" t="s">
        <v>49</v>
      </c>
      <c r="C14" s="38">
        <v>67077</v>
      </c>
      <c r="D14" s="38">
        <v>64461</v>
      </c>
      <c r="E14" s="38">
        <v>66441</v>
      </c>
      <c r="F14" s="38">
        <v>58778</v>
      </c>
      <c r="G14" s="38">
        <v>56358</v>
      </c>
      <c r="H14" s="38">
        <v>56884</v>
      </c>
      <c r="I14" s="38">
        <v>56328</v>
      </c>
      <c r="J14" s="38">
        <v>49223</v>
      </c>
      <c r="K14" s="38">
        <v>42154</v>
      </c>
      <c r="L14" s="38">
        <v>36736</v>
      </c>
      <c r="M14" s="38">
        <v>30653</v>
      </c>
      <c r="N14" s="38">
        <v>25885</v>
      </c>
      <c r="O14" s="38">
        <v>20855</v>
      </c>
      <c r="P14" s="38">
        <v>17042</v>
      </c>
      <c r="Q14" s="38">
        <v>12493</v>
      </c>
      <c r="R14" s="38">
        <v>8282</v>
      </c>
      <c r="S14" s="38">
        <v>8844</v>
      </c>
      <c r="T14" s="38">
        <v>64447</v>
      </c>
      <c r="U14" s="38">
        <v>62503</v>
      </c>
      <c r="V14" s="38">
        <v>64095</v>
      </c>
      <c r="W14" s="38">
        <v>57887</v>
      </c>
      <c r="X14" s="38">
        <v>56918</v>
      </c>
      <c r="Y14" s="38">
        <v>57119</v>
      </c>
      <c r="Z14" s="38">
        <v>55230</v>
      </c>
      <c r="AA14" s="38">
        <v>47134</v>
      </c>
      <c r="AB14" s="38">
        <v>38677</v>
      </c>
      <c r="AC14" s="38">
        <v>35769</v>
      </c>
      <c r="AD14" s="38">
        <v>32684</v>
      </c>
      <c r="AE14" s="38">
        <v>28196</v>
      </c>
      <c r="AF14" s="38">
        <v>24289</v>
      </c>
      <c r="AG14" s="38">
        <v>20088</v>
      </c>
      <c r="AH14" s="38">
        <v>14618</v>
      </c>
      <c r="AI14">
        <v>10697</v>
      </c>
      <c r="AJ14">
        <v>12622</v>
      </c>
    </row>
    <row r="15" spans="2:36" x14ac:dyDescent="0.25">
      <c r="B15" s="58" t="s">
        <v>27</v>
      </c>
      <c r="C15" s="38">
        <v>96394</v>
      </c>
      <c r="D15" s="38">
        <v>81017</v>
      </c>
      <c r="E15" s="38">
        <v>80991</v>
      </c>
      <c r="F15" s="38">
        <v>66366</v>
      </c>
      <c r="G15" s="38">
        <v>76410</v>
      </c>
      <c r="H15" s="38">
        <v>81600</v>
      </c>
      <c r="I15" s="38">
        <v>84948</v>
      </c>
      <c r="J15" s="38">
        <v>79036</v>
      </c>
      <c r="K15" s="38">
        <v>69798</v>
      </c>
      <c r="L15" s="38">
        <v>56683</v>
      </c>
      <c r="M15" s="38">
        <v>55439</v>
      </c>
      <c r="N15" s="38">
        <v>47540</v>
      </c>
      <c r="O15" s="38">
        <v>36143</v>
      </c>
      <c r="P15" s="38">
        <v>30390</v>
      </c>
      <c r="Q15" s="38">
        <v>23066</v>
      </c>
      <c r="R15" s="38">
        <v>16826</v>
      </c>
      <c r="S15" s="38">
        <v>17355</v>
      </c>
      <c r="T15" s="38">
        <v>91379</v>
      </c>
      <c r="U15" s="38">
        <v>81826</v>
      </c>
      <c r="V15" s="38">
        <v>82345</v>
      </c>
      <c r="W15" s="38">
        <v>74453</v>
      </c>
      <c r="X15" s="38">
        <v>91919</v>
      </c>
      <c r="Y15" s="38">
        <v>86986</v>
      </c>
      <c r="Z15" s="38">
        <v>81840</v>
      </c>
      <c r="AA15" s="38">
        <v>75625</v>
      </c>
      <c r="AB15" s="38">
        <v>64949</v>
      </c>
      <c r="AC15" s="38">
        <v>55942</v>
      </c>
      <c r="AD15" s="38">
        <v>51798</v>
      </c>
      <c r="AE15" s="38">
        <v>43832</v>
      </c>
      <c r="AF15" s="38">
        <v>37905</v>
      </c>
      <c r="AG15" s="38">
        <v>31363</v>
      </c>
      <c r="AH15" s="38">
        <v>22975</v>
      </c>
      <c r="AI15">
        <v>17694</v>
      </c>
      <c r="AJ15">
        <v>23938</v>
      </c>
    </row>
    <row r="16" spans="2:36" x14ac:dyDescent="0.25">
      <c r="B16" s="58" t="s">
        <v>281</v>
      </c>
      <c r="C16" s="38">
        <v>58901</v>
      </c>
      <c r="D16" s="38">
        <v>54332</v>
      </c>
      <c r="E16" s="38">
        <v>55731</v>
      </c>
      <c r="F16" s="38">
        <v>47126</v>
      </c>
      <c r="G16" s="38">
        <v>50851</v>
      </c>
      <c r="H16" s="38">
        <v>50347</v>
      </c>
      <c r="I16" s="38">
        <v>51364</v>
      </c>
      <c r="J16" s="38">
        <v>44760</v>
      </c>
      <c r="K16" s="38">
        <v>40861</v>
      </c>
      <c r="L16" s="38">
        <v>35377</v>
      </c>
      <c r="M16" s="38">
        <v>35412</v>
      </c>
      <c r="N16" s="38">
        <v>29969</v>
      </c>
      <c r="O16" s="38">
        <v>23956</v>
      </c>
      <c r="P16" s="38">
        <v>20913</v>
      </c>
      <c r="Q16" s="38">
        <v>15126</v>
      </c>
      <c r="R16" s="38">
        <v>10301</v>
      </c>
      <c r="S16" s="38">
        <v>12901</v>
      </c>
      <c r="T16" s="38">
        <v>56482</v>
      </c>
      <c r="U16" s="38">
        <v>53793</v>
      </c>
      <c r="V16" s="38">
        <v>56205</v>
      </c>
      <c r="W16" s="38">
        <v>50706</v>
      </c>
      <c r="X16" s="38">
        <v>58199</v>
      </c>
      <c r="Y16" s="38">
        <v>54118</v>
      </c>
      <c r="Z16" s="38">
        <v>49658</v>
      </c>
      <c r="AA16" s="38">
        <v>47204</v>
      </c>
      <c r="AB16" s="38">
        <v>43244</v>
      </c>
      <c r="AC16" s="38">
        <v>40327</v>
      </c>
      <c r="AD16" s="38">
        <v>37031</v>
      </c>
      <c r="AE16" s="38">
        <v>31756</v>
      </c>
      <c r="AF16" s="38">
        <v>26848</v>
      </c>
      <c r="AG16" s="38">
        <v>22498</v>
      </c>
      <c r="AH16" s="38">
        <v>16326</v>
      </c>
      <c r="AI16">
        <v>11794</v>
      </c>
      <c r="AJ16">
        <v>16368</v>
      </c>
    </row>
    <row r="17" spans="2:36" x14ac:dyDescent="0.25">
      <c r="B17" s="58" t="s">
        <v>282</v>
      </c>
      <c r="C17" s="38">
        <v>367789</v>
      </c>
      <c r="D17" s="38">
        <v>317773</v>
      </c>
      <c r="E17" s="38">
        <v>342276</v>
      </c>
      <c r="F17" s="38">
        <v>323878</v>
      </c>
      <c r="G17" s="38">
        <v>383017</v>
      </c>
      <c r="H17" s="38">
        <v>420101</v>
      </c>
      <c r="I17" s="38">
        <v>419705</v>
      </c>
      <c r="J17" s="38">
        <v>415724</v>
      </c>
      <c r="K17" s="38">
        <v>396329</v>
      </c>
      <c r="L17" s="38">
        <v>343717</v>
      </c>
      <c r="M17" s="38">
        <v>324537</v>
      </c>
      <c r="N17" s="38">
        <v>282753</v>
      </c>
      <c r="O17" s="38">
        <v>214731</v>
      </c>
      <c r="P17" s="38">
        <v>189215</v>
      </c>
      <c r="Q17" s="38">
        <v>151221</v>
      </c>
      <c r="R17" s="38">
        <v>102680</v>
      </c>
      <c r="S17" s="38">
        <v>124114</v>
      </c>
      <c r="T17" s="38">
        <v>352997</v>
      </c>
      <c r="U17" s="38">
        <v>322316</v>
      </c>
      <c r="V17" s="38">
        <v>350455</v>
      </c>
      <c r="W17" s="38">
        <v>361033</v>
      </c>
      <c r="X17" s="38">
        <v>480033</v>
      </c>
      <c r="Y17" s="38">
        <v>465212</v>
      </c>
      <c r="Z17" s="38">
        <v>421114</v>
      </c>
      <c r="AA17" s="38">
        <v>436563</v>
      </c>
      <c r="AB17" s="38">
        <v>417002</v>
      </c>
      <c r="AC17" s="38">
        <v>391964</v>
      </c>
      <c r="AD17" s="38">
        <v>347922</v>
      </c>
      <c r="AE17" s="38">
        <v>296232</v>
      </c>
      <c r="AF17" s="38">
        <v>243632</v>
      </c>
      <c r="AG17" s="38">
        <v>209283</v>
      </c>
      <c r="AH17" s="38">
        <v>150994</v>
      </c>
      <c r="AI17">
        <v>113451</v>
      </c>
      <c r="AJ17">
        <v>148707</v>
      </c>
    </row>
    <row r="18" spans="2:36" x14ac:dyDescent="0.25">
      <c r="B18" s="58" t="s">
        <v>283</v>
      </c>
      <c r="C18" s="38">
        <v>64082</v>
      </c>
      <c r="D18" s="38">
        <v>59293</v>
      </c>
      <c r="E18" s="38">
        <v>58757</v>
      </c>
      <c r="F18" s="38">
        <v>48648</v>
      </c>
      <c r="G18" s="38">
        <v>42532</v>
      </c>
      <c r="H18" s="38">
        <v>40481</v>
      </c>
      <c r="I18" s="38">
        <v>40581</v>
      </c>
      <c r="J18" s="38">
        <v>36893</v>
      </c>
      <c r="K18" s="38">
        <v>32135</v>
      </c>
      <c r="L18" s="38">
        <v>24851</v>
      </c>
      <c r="M18" s="38">
        <v>20668</v>
      </c>
      <c r="N18" s="38">
        <v>18151</v>
      </c>
      <c r="O18" s="38">
        <v>14457</v>
      </c>
      <c r="P18" s="38">
        <v>11706</v>
      </c>
      <c r="Q18" s="38">
        <v>8469</v>
      </c>
      <c r="R18" s="38">
        <v>5130</v>
      </c>
      <c r="S18" s="38">
        <v>4166</v>
      </c>
      <c r="T18" s="38">
        <v>60893</v>
      </c>
      <c r="U18" s="38">
        <v>57624</v>
      </c>
      <c r="V18" s="38">
        <v>56991</v>
      </c>
      <c r="W18" s="38">
        <v>46494</v>
      </c>
      <c r="X18" s="38">
        <v>45110</v>
      </c>
      <c r="Y18" s="38">
        <v>39280</v>
      </c>
      <c r="Z18" s="38">
        <v>37907</v>
      </c>
      <c r="AA18" s="38">
        <v>32558</v>
      </c>
      <c r="AB18" s="38">
        <v>26337</v>
      </c>
      <c r="AC18" s="38">
        <v>20496</v>
      </c>
      <c r="AD18" s="38">
        <v>17387</v>
      </c>
      <c r="AE18" s="38">
        <v>15273</v>
      </c>
      <c r="AF18" s="38">
        <v>12409</v>
      </c>
      <c r="AG18" s="38">
        <v>9954</v>
      </c>
      <c r="AH18" s="38">
        <v>7051</v>
      </c>
      <c r="AI18">
        <v>4719</v>
      </c>
      <c r="AJ18">
        <v>6076</v>
      </c>
    </row>
    <row r="19" spans="2:36" x14ac:dyDescent="0.25">
      <c r="B19" s="58" t="s">
        <v>285</v>
      </c>
      <c r="C19" s="38">
        <v>8264</v>
      </c>
      <c r="D19" s="38">
        <v>7179</v>
      </c>
      <c r="E19" s="38">
        <v>7157</v>
      </c>
      <c r="F19" s="38">
        <v>5911</v>
      </c>
      <c r="G19" s="38">
        <v>7187</v>
      </c>
      <c r="H19" s="38">
        <v>8316</v>
      </c>
      <c r="I19" s="38">
        <v>8850</v>
      </c>
      <c r="J19" s="38">
        <v>8647</v>
      </c>
      <c r="K19" s="38">
        <v>7770</v>
      </c>
      <c r="L19" s="38">
        <v>6845</v>
      </c>
      <c r="M19" s="38">
        <v>6442</v>
      </c>
      <c r="N19" s="38">
        <v>5802</v>
      </c>
      <c r="O19" s="38">
        <v>3799</v>
      </c>
      <c r="P19" s="38">
        <v>2837</v>
      </c>
      <c r="Q19" s="38">
        <v>1454</v>
      </c>
      <c r="R19" s="38">
        <v>744</v>
      </c>
      <c r="S19" s="38">
        <v>1011</v>
      </c>
      <c r="T19" s="38">
        <v>7430</v>
      </c>
      <c r="U19" s="38">
        <v>6475</v>
      </c>
      <c r="V19" s="38">
        <v>6738</v>
      </c>
      <c r="W19" s="38">
        <v>5963</v>
      </c>
      <c r="X19" s="38">
        <v>7771</v>
      </c>
      <c r="Y19" s="38">
        <v>7455</v>
      </c>
      <c r="Z19" s="38">
        <v>6869</v>
      </c>
      <c r="AA19" s="38">
        <v>6322</v>
      </c>
      <c r="AB19" s="38">
        <v>4698</v>
      </c>
      <c r="AC19" s="38">
        <v>3584</v>
      </c>
      <c r="AD19" s="38">
        <v>3738</v>
      </c>
      <c r="AE19" s="38">
        <v>2957</v>
      </c>
      <c r="AF19" s="38">
        <v>2178</v>
      </c>
      <c r="AG19" s="38">
        <v>1419</v>
      </c>
      <c r="AH19" s="38">
        <v>821</v>
      </c>
      <c r="AI19">
        <v>506</v>
      </c>
      <c r="AJ19">
        <v>672</v>
      </c>
    </row>
    <row r="20" spans="2:36" x14ac:dyDescent="0.25">
      <c r="B20" s="58" t="s">
        <v>286</v>
      </c>
      <c r="C20" s="38">
        <v>6793</v>
      </c>
      <c r="D20" s="38">
        <v>6517</v>
      </c>
      <c r="E20" s="38">
        <v>7009</v>
      </c>
      <c r="F20" s="38">
        <v>6500</v>
      </c>
      <c r="G20" s="38">
        <v>6542</v>
      </c>
      <c r="H20" s="38">
        <v>6709</v>
      </c>
      <c r="I20" s="38">
        <v>7289</v>
      </c>
      <c r="J20" s="38">
        <v>8310</v>
      </c>
      <c r="K20" s="38">
        <v>9554</v>
      </c>
      <c r="L20" s="38">
        <v>8391</v>
      </c>
      <c r="M20" s="38">
        <v>7696</v>
      </c>
      <c r="N20" s="38">
        <v>6103</v>
      </c>
      <c r="O20" s="38">
        <v>4730</v>
      </c>
      <c r="P20" s="38">
        <v>3978</v>
      </c>
      <c r="Q20" s="38">
        <v>2900</v>
      </c>
      <c r="R20" s="38">
        <v>1806</v>
      </c>
      <c r="S20" s="38">
        <v>2028</v>
      </c>
      <c r="T20" s="38">
        <v>6401</v>
      </c>
      <c r="U20" s="38">
        <v>6376</v>
      </c>
      <c r="V20" s="38">
        <v>6569</v>
      </c>
      <c r="W20" s="38">
        <v>6129</v>
      </c>
      <c r="X20" s="38">
        <v>6645</v>
      </c>
      <c r="Y20" s="38">
        <v>6468</v>
      </c>
      <c r="Z20" s="38">
        <v>6602</v>
      </c>
      <c r="AA20" s="38">
        <v>6746</v>
      </c>
      <c r="AB20" s="38">
        <v>6610</v>
      </c>
      <c r="AC20" s="38">
        <v>6462</v>
      </c>
      <c r="AD20" s="38">
        <v>6074</v>
      </c>
      <c r="AE20" s="38">
        <v>5088</v>
      </c>
      <c r="AF20" s="38">
        <v>4150</v>
      </c>
      <c r="AG20" s="38">
        <v>3287</v>
      </c>
      <c r="AH20" s="38">
        <v>2361</v>
      </c>
      <c r="AI20">
        <v>1733</v>
      </c>
      <c r="AJ20">
        <v>2184</v>
      </c>
    </row>
    <row r="21" spans="2:36" x14ac:dyDescent="0.25">
      <c r="B21" s="58" t="s">
        <v>287</v>
      </c>
      <c r="C21" s="38">
        <v>12744</v>
      </c>
      <c r="D21" s="38">
        <v>12893</v>
      </c>
      <c r="E21" s="38">
        <v>14046</v>
      </c>
      <c r="F21" s="38">
        <v>11669</v>
      </c>
      <c r="G21" s="38">
        <v>10996</v>
      </c>
      <c r="H21" s="38">
        <v>10659</v>
      </c>
      <c r="I21" s="38">
        <v>10827</v>
      </c>
      <c r="J21" s="38">
        <v>11911</v>
      </c>
      <c r="K21" s="38">
        <v>10767</v>
      </c>
      <c r="L21" s="38">
        <v>9194</v>
      </c>
      <c r="M21" s="38">
        <v>7111</v>
      </c>
      <c r="N21" s="38">
        <v>5421</v>
      </c>
      <c r="O21" s="38">
        <v>4142</v>
      </c>
      <c r="P21" s="38">
        <v>3013</v>
      </c>
      <c r="Q21" s="38">
        <v>2135</v>
      </c>
      <c r="R21" s="38">
        <v>1352</v>
      </c>
      <c r="S21" s="38">
        <v>1372</v>
      </c>
      <c r="T21" s="38">
        <v>12087</v>
      </c>
      <c r="U21" s="38">
        <v>12265</v>
      </c>
      <c r="V21" s="38">
        <v>13555</v>
      </c>
      <c r="W21" s="38">
        <v>11239</v>
      </c>
      <c r="X21" s="38">
        <v>10746</v>
      </c>
      <c r="Y21" s="38">
        <v>9852</v>
      </c>
      <c r="Z21" s="38">
        <v>9850</v>
      </c>
      <c r="AA21" s="38">
        <v>10030</v>
      </c>
      <c r="AB21" s="38">
        <v>8602</v>
      </c>
      <c r="AC21" s="38">
        <v>6988</v>
      </c>
      <c r="AD21" s="38">
        <v>6548</v>
      </c>
      <c r="AE21" s="38">
        <v>5520</v>
      </c>
      <c r="AF21" s="38">
        <v>4073</v>
      </c>
      <c r="AG21" s="38">
        <v>3414</v>
      </c>
      <c r="AH21" s="38">
        <v>2485</v>
      </c>
      <c r="AI21">
        <v>1759</v>
      </c>
      <c r="AJ21">
        <v>2639</v>
      </c>
    </row>
    <row r="22" spans="2:36" x14ac:dyDescent="0.25">
      <c r="B22" s="58" t="s">
        <v>288</v>
      </c>
      <c r="C22" s="38">
        <v>93148</v>
      </c>
      <c r="D22" s="38">
        <v>88296</v>
      </c>
      <c r="E22" s="38">
        <v>94849</v>
      </c>
      <c r="F22" s="38">
        <v>83823</v>
      </c>
      <c r="G22" s="38">
        <v>84289</v>
      </c>
      <c r="H22" s="38">
        <v>91566</v>
      </c>
      <c r="I22" s="38">
        <v>83399</v>
      </c>
      <c r="J22" s="38">
        <v>76967</v>
      </c>
      <c r="K22" s="38">
        <v>71215</v>
      </c>
      <c r="L22" s="38">
        <v>55232</v>
      </c>
      <c r="M22" s="38">
        <v>51228</v>
      </c>
      <c r="N22" s="38">
        <v>45094</v>
      </c>
      <c r="O22" s="38">
        <v>36072</v>
      </c>
      <c r="P22" s="38">
        <v>30063</v>
      </c>
      <c r="Q22" s="38">
        <v>18871</v>
      </c>
      <c r="R22" s="38">
        <v>13323</v>
      </c>
      <c r="S22" s="38">
        <v>13540</v>
      </c>
      <c r="T22" s="38">
        <v>88994</v>
      </c>
      <c r="U22" s="38">
        <v>85724</v>
      </c>
      <c r="V22" s="38">
        <v>92068</v>
      </c>
      <c r="W22" s="38">
        <v>82063</v>
      </c>
      <c r="X22" s="38">
        <v>89033</v>
      </c>
      <c r="Y22" s="38">
        <v>90038</v>
      </c>
      <c r="Z22" s="38">
        <v>76752</v>
      </c>
      <c r="AA22" s="38">
        <v>72911</v>
      </c>
      <c r="AB22" s="38">
        <v>68509</v>
      </c>
      <c r="AC22" s="38">
        <v>55752</v>
      </c>
      <c r="AD22" s="38">
        <v>49881</v>
      </c>
      <c r="AE22" s="38">
        <v>42873</v>
      </c>
      <c r="AF22" s="38">
        <v>37837</v>
      </c>
      <c r="AG22" s="38">
        <v>31271</v>
      </c>
      <c r="AH22" s="38">
        <v>19664</v>
      </c>
      <c r="AI22">
        <v>14687</v>
      </c>
      <c r="AJ22">
        <v>18922</v>
      </c>
    </row>
    <row r="23" spans="2:36" x14ac:dyDescent="0.25">
      <c r="B23" s="58" t="s">
        <v>289</v>
      </c>
      <c r="C23" s="38">
        <v>56187</v>
      </c>
      <c r="D23" s="38">
        <v>55578</v>
      </c>
      <c r="E23" s="38">
        <v>57219</v>
      </c>
      <c r="F23" s="38">
        <v>52849</v>
      </c>
      <c r="G23" s="38">
        <v>51684</v>
      </c>
      <c r="H23" s="38">
        <v>54910</v>
      </c>
      <c r="I23" s="38">
        <v>51174</v>
      </c>
      <c r="J23" s="38">
        <v>44209</v>
      </c>
      <c r="K23" s="38">
        <v>38631</v>
      </c>
      <c r="L23" s="38">
        <v>35251</v>
      </c>
      <c r="M23" s="38">
        <v>28018</v>
      </c>
      <c r="N23" s="38">
        <v>23321</v>
      </c>
      <c r="O23" s="38">
        <v>19186</v>
      </c>
      <c r="P23" s="38">
        <v>15432</v>
      </c>
      <c r="Q23" s="38">
        <v>11404</v>
      </c>
      <c r="R23" s="38">
        <v>7938</v>
      </c>
      <c r="S23" s="38">
        <v>8625</v>
      </c>
      <c r="T23" s="38">
        <v>54730</v>
      </c>
      <c r="U23" s="38">
        <v>54514</v>
      </c>
      <c r="V23" s="38">
        <v>56307</v>
      </c>
      <c r="W23" s="38">
        <v>52273</v>
      </c>
      <c r="X23" s="38">
        <v>52063</v>
      </c>
      <c r="Y23" s="38">
        <v>51887</v>
      </c>
      <c r="Z23" s="38">
        <v>48013</v>
      </c>
      <c r="AA23" s="38">
        <v>42979</v>
      </c>
      <c r="AB23" s="38">
        <v>38050</v>
      </c>
      <c r="AC23" s="38">
        <v>36152</v>
      </c>
      <c r="AD23" s="38">
        <v>31335</v>
      </c>
      <c r="AE23" s="38">
        <v>26646</v>
      </c>
      <c r="AF23" s="38">
        <v>21950</v>
      </c>
      <c r="AG23" s="38">
        <v>18304</v>
      </c>
      <c r="AH23" s="38">
        <v>14732</v>
      </c>
      <c r="AI23">
        <v>11257</v>
      </c>
      <c r="AJ23">
        <v>15189</v>
      </c>
    </row>
    <row r="24" spans="2:36" x14ac:dyDescent="0.25">
      <c r="B24" s="58" t="s">
        <v>290</v>
      </c>
      <c r="C24" s="38">
        <v>47475</v>
      </c>
      <c r="D24" s="38">
        <v>45404</v>
      </c>
      <c r="E24" s="38">
        <v>46688</v>
      </c>
      <c r="F24" s="38">
        <v>40314</v>
      </c>
      <c r="G24" s="38">
        <v>36752</v>
      </c>
      <c r="H24" s="38">
        <v>34978</v>
      </c>
      <c r="I24" s="38">
        <v>34409</v>
      </c>
      <c r="J24" s="38">
        <v>34228</v>
      </c>
      <c r="K24" s="38">
        <v>33058</v>
      </c>
      <c r="L24" s="38">
        <v>28462</v>
      </c>
      <c r="M24" s="38">
        <v>25738</v>
      </c>
      <c r="N24" s="38">
        <v>23065</v>
      </c>
      <c r="O24" s="38">
        <v>16674</v>
      </c>
      <c r="P24" s="38">
        <v>11223</v>
      </c>
      <c r="Q24" s="38">
        <v>7338</v>
      </c>
      <c r="R24" s="38">
        <v>4330</v>
      </c>
      <c r="S24" s="38">
        <v>4322</v>
      </c>
      <c r="T24" s="38">
        <v>44974</v>
      </c>
      <c r="U24" s="38">
        <v>43490</v>
      </c>
      <c r="V24" s="38">
        <v>44836</v>
      </c>
      <c r="W24" s="38">
        <v>39005</v>
      </c>
      <c r="X24" s="38">
        <v>36967</v>
      </c>
      <c r="Y24" s="38">
        <v>34037</v>
      </c>
      <c r="Z24" s="38">
        <v>31853</v>
      </c>
      <c r="AA24" s="38">
        <v>29463</v>
      </c>
      <c r="AB24" s="38">
        <v>26358</v>
      </c>
      <c r="AC24" s="38">
        <v>21672</v>
      </c>
      <c r="AD24" s="38">
        <v>19686</v>
      </c>
      <c r="AE24" s="38">
        <v>16825</v>
      </c>
      <c r="AF24" s="38">
        <v>12205</v>
      </c>
      <c r="AG24" s="38">
        <v>8907</v>
      </c>
      <c r="AH24" s="38">
        <v>6031</v>
      </c>
      <c r="AI24">
        <v>4018</v>
      </c>
      <c r="AJ24">
        <v>4863</v>
      </c>
    </row>
    <row r="25" spans="2:36" x14ac:dyDescent="0.25">
      <c r="B25" s="58" t="s">
        <v>291</v>
      </c>
      <c r="C25" s="38">
        <v>12891</v>
      </c>
      <c r="D25" s="38">
        <v>11491</v>
      </c>
      <c r="E25" s="38">
        <v>12744</v>
      </c>
      <c r="F25" s="38">
        <v>12550</v>
      </c>
      <c r="G25" s="38">
        <v>14068</v>
      </c>
      <c r="H25" s="38">
        <v>14492</v>
      </c>
      <c r="I25" s="38">
        <v>15131</v>
      </c>
      <c r="J25" s="38">
        <v>15677</v>
      </c>
      <c r="K25" s="38">
        <v>16415</v>
      </c>
      <c r="L25" s="38">
        <v>13586</v>
      </c>
      <c r="M25" s="38">
        <v>12874</v>
      </c>
      <c r="N25" s="38">
        <v>11226</v>
      </c>
      <c r="O25" s="38">
        <v>8291</v>
      </c>
      <c r="P25" s="38">
        <v>6477</v>
      </c>
      <c r="Q25" s="38">
        <v>4550</v>
      </c>
      <c r="R25" s="38">
        <v>2914</v>
      </c>
      <c r="S25" s="38">
        <v>2775</v>
      </c>
      <c r="T25" s="38">
        <v>12538</v>
      </c>
      <c r="U25" s="38">
        <v>11821</v>
      </c>
      <c r="V25" s="38">
        <v>12475</v>
      </c>
      <c r="W25" s="38">
        <v>12753</v>
      </c>
      <c r="X25" s="38">
        <v>15522</v>
      </c>
      <c r="Y25" s="38">
        <v>14584</v>
      </c>
      <c r="Z25" s="38">
        <v>14343</v>
      </c>
      <c r="AA25" s="38">
        <v>14464</v>
      </c>
      <c r="AB25" s="38">
        <v>14540</v>
      </c>
      <c r="AC25" s="38">
        <v>12879</v>
      </c>
      <c r="AD25" s="38">
        <v>12262</v>
      </c>
      <c r="AE25" s="38">
        <v>10272</v>
      </c>
      <c r="AF25" s="38">
        <v>7724</v>
      </c>
      <c r="AG25" s="38">
        <v>6035</v>
      </c>
      <c r="AH25" s="38">
        <v>4167</v>
      </c>
      <c r="AI25">
        <v>2969</v>
      </c>
      <c r="AJ25">
        <v>3474</v>
      </c>
    </row>
    <row r="26" spans="2:36" x14ac:dyDescent="0.25">
      <c r="B26" s="58" t="s">
        <v>292</v>
      </c>
      <c r="C26" s="38">
        <v>11458</v>
      </c>
      <c r="D26" s="38">
        <v>10795</v>
      </c>
      <c r="E26" s="38">
        <v>11060</v>
      </c>
      <c r="F26" s="38">
        <v>10157</v>
      </c>
      <c r="G26" s="38">
        <v>9902</v>
      </c>
      <c r="H26" s="38">
        <v>9530</v>
      </c>
      <c r="I26" s="38">
        <v>10373</v>
      </c>
      <c r="J26" s="38">
        <v>10647</v>
      </c>
      <c r="K26" s="38">
        <v>12178</v>
      </c>
      <c r="L26" s="38">
        <v>9649</v>
      </c>
      <c r="M26" s="38">
        <v>7940</v>
      </c>
      <c r="N26" s="38">
        <v>6988</v>
      </c>
      <c r="O26" s="38">
        <v>5279</v>
      </c>
      <c r="P26" s="38">
        <v>4027</v>
      </c>
      <c r="Q26" s="38">
        <v>2729</v>
      </c>
      <c r="R26" s="38">
        <v>1573</v>
      </c>
      <c r="S26" s="38">
        <v>1390</v>
      </c>
      <c r="T26" s="38">
        <v>10358</v>
      </c>
      <c r="U26" s="38">
        <v>9809</v>
      </c>
      <c r="V26" s="38">
        <v>10157</v>
      </c>
      <c r="W26" s="38">
        <v>9238</v>
      </c>
      <c r="X26" s="38">
        <v>9895</v>
      </c>
      <c r="Y26" s="38">
        <v>8981</v>
      </c>
      <c r="Z26" s="38">
        <v>8566</v>
      </c>
      <c r="AA26" s="38">
        <v>8375</v>
      </c>
      <c r="AB26" s="38">
        <v>7819</v>
      </c>
      <c r="AC26" s="38">
        <v>7429</v>
      </c>
      <c r="AD26" s="38">
        <v>6670</v>
      </c>
      <c r="AE26" s="38">
        <v>5381</v>
      </c>
      <c r="AF26" s="38">
        <v>4328</v>
      </c>
      <c r="AG26" s="38">
        <v>3422</v>
      </c>
      <c r="AH26" s="38">
        <v>2157</v>
      </c>
      <c r="AI26">
        <v>1446</v>
      </c>
      <c r="AJ26">
        <v>1815</v>
      </c>
    </row>
    <row r="27" spans="2:36" x14ac:dyDescent="0.25">
      <c r="B27" s="58" t="s">
        <v>284</v>
      </c>
      <c r="C27" s="38">
        <v>34575</v>
      </c>
      <c r="D27" s="38">
        <v>29382</v>
      </c>
      <c r="E27" s="38">
        <v>28106</v>
      </c>
      <c r="F27" s="38">
        <v>24727</v>
      </c>
      <c r="G27" s="38">
        <v>24056</v>
      </c>
      <c r="H27" s="38">
        <v>23629</v>
      </c>
      <c r="I27" s="38">
        <v>22549</v>
      </c>
      <c r="J27" s="38">
        <v>22857</v>
      </c>
      <c r="K27" s="38">
        <v>22073</v>
      </c>
      <c r="L27" s="38">
        <v>17693</v>
      </c>
      <c r="M27" s="38">
        <v>15835</v>
      </c>
      <c r="N27" s="38">
        <v>13635</v>
      </c>
      <c r="O27" s="38">
        <v>9970</v>
      </c>
      <c r="P27" s="38">
        <v>7411</v>
      </c>
      <c r="Q27" s="38">
        <v>4590</v>
      </c>
      <c r="R27" s="38">
        <v>2882</v>
      </c>
      <c r="S27" s="38">
        <v>3626</v>
      </c>
      <c r="T27" s="38">
        <v>33032</v>
      </c>
      <c r="U27" s="38">
        <v>29418</v>
      </c>
      <c r="V27" s="38">
        <v>28362</v>
      </c>
      <c r="W27" s="38">
        <v>23502</v>
      </c>
      <c r="X27" s="38">
        <v>26529</v>
      </c>
      <c r="Y27" s="38">
        <v>23479</v>
      </c>
      <c r="Z27" s="38">
        <v>19944</v>
      </c>
      <c r="AA27" s="38">
        <v>20298</v>
      </c>
      <c r="AB27" s="38">
        <v>17587</v>
      </c>
      <c r="AC27" s="38">
        <v>13978</v>
      </c>
      <c r="AD27" s="38">
        <v>12036</v>
      </c>
      <c r="AE27" s="38">
        <v>10189</v>
      </c>
      <c r="AF27" s="38">
        <v>7675</v>
      </c>
      <c r="AG27" s="38">
        <v>5994</v>
      </c>
      <c r="AH27" s="38">
        <v>3986</v>
      </c>
      <c r="AI27">
        <v>2483</v>
      </c>
      <c r="AJ27">
        <v>3022</v>
      </c>
    </row>
    <row r="28" spans="2:36" x14ac:dyDescent="0.25">
      <c r="B28" s="58" t="s">
        <v>294</v>
      </c>
      <c r="C28" s="38">
        <v>1426865</v>
      </c>
      <c r="D28" s="38">
        <v>1307892</v>
      </c>
      <c r="E28" s="38">
        <v>1377943</v>
      </c>
      <c r="F28" s="38">
        <v>1213318</v>
      </c>
      <c r="G28" s="38">
        <v>1268429</v>
      </c>
      <c r="H28" s="38">
        <v>1333702</v>
      </c>
      <c r="I28" s="38">
        <v>1313553</v>
      </c>
      <c r="J28" s="38">
        <v>1237960</v>
      </c>
      <c r="K28" s="38">
        <v>1144732</v>
      </c>
      <c r="L28" s="38">
        <v>958363</v>
      </c>
      <c r="M28" s="38">
        <v>875725</v>
      </c>
      <c r="N28" s="38">
        <v>759779</v>
      </c>
      <c r="O28" s="38">
        <v>585142</v>
      </c>
      <c r="P28" s="38">
        <v>488786</v>
      </c>
      <c r="Q28" s="38">
        <v>367550</v>
      </c>
      <c r="R28" s="38">
        <v>248591</v>
      </c>
      <c r="S28" s="38">
        <v>282565</v>
      </c>
      <c r="T28" s="38">
        <v>1361759</v>
      </c>
      <c r="U28" s="38">
        <v>1287554</v>
      </c>
      <c r="V28" s="38">
        <v>1362124</v>
      </c>
      <c r="W28" s="38">
        <v>1252987</v>
      </c>
      <c r="X28" s="38">
        <v>1422936</v>
      </c>
      <c r="Y28" s="38">
        <v>1378603</v>
      </c>
      <c r="Z28" s="38">
        <v>1268034</v>
      </c>
      <c r="AA28" s="38">
        <v>1211570</v>
      </c>
      <c r="AB28" s="38">
        <v>1100490</v>
      </c>
      <c r="AC28" s="38">
        <v>979562</v>
      </c>
      <c r="AD28" s="38">
        <v>884183</v>
      </c>
      <c r="AE28" s="38">
        <v>757447</v>
      </c>
      <c r="AF28" s="38">
        <v>624211</v>
      </c>
      <c r="AG28" s="38">
        <v>523102</v>
      </c>
      <c r="AH28" s="38">
        <v>376544</v>
      </c>
      <c r="AI28" s="38">
        <v>279157</v>
      </c>
      <c r="AJ28" s="38">
        <v>364790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8"/>
  <sheetViews>
    <sheetView workbookViewId="0">
      <selection activeCell="B4" sqref="B4"/>
    </sheetView>
  </sheetViews>
  <sheetFormatPr baseColWidth="10" defaultRowHeight="15" x14ac:dyDescent="0.25"/>
  <cols>
    <col min="2" max="2" width="24.85546875" customWidth="1"/>
    <col min="3" max="3" width="4.5703125" customWidth="1"/>
  </cols>
  <sheetData>
    <row r="1" spans="2:11" x14ac:dyDescent="0.25">
      <c r="B1" s="58"/>
      <c r="C1" s="58"/>
    </row>
    <row r="2" spans="2:11" x14ac:dyDescent="0.25">
      <c r="B2" s="58" t="s">
        <v>341</v>
      </c>
      <c r="C2" s="81" t="s">
        <v>333</v>
      </c>
    </row>
    <row r="3" spans="2:11" x14ac:dyDescent="0.25">
      <c r="B3" s="58" t="s">
        <v>322</v>
      </c>
      <c r="C3" s="58"/>
    </row>
    <row r="4" spans="2:11" ht="30" x14ac:dyDescent="0.25">
      <c r="B4" s="70" t="s">
        <v>49</v>
      </c>
      <c r="C4" s="61"/>
      <c r="D4" s="65" t="s">
        <v>330</v>
      </c>
      <c r="E4" s="66" t="s">
        <v>328</v>
      </c>
      <c r="F4" s="66" t="s">
        <v>329</v>
      </c>
      <c r="G4" s="66" t="s">
        <v>4</v>
      </c>
      <c r="J4" s="60" t="s">
        <v>331</v>
      </c>
      <c r="K4" s="60" t="s">
        <v>332</v>
      </c>
    </row>
    <row r="5" spans="2:11" x14ac:dyDescent="0.25">
      <c r="B5" s="58"/>
      <c r="C5" s="58"/>
      <c r="D5" s="59" t="s">
        <v>323</v>
      </c>
      <c r="E5" s="63">
        <f>VLOOKUP($B$4,DATA!$B$3:$AJ$28,2,FALSE)</f>
        <v>67077</v>
      </c>
      <c r="F5" s="63">
        <f>VLOOKUP($B$4,DATA!$B$3:$AJ$28,19,FALSE)</f>
        <v>64447</v>
      </c>
      <c r="G5" s="63">
        <f t="shared" ref="G5:G21" si="0">E5+F5</f>
        <v>131524</v>
      </c>
      <c r="J5" s="64">
        <f>E5/$G$23</f>
        <v>4.9268179103863698E-2</v>
      </c>
      <c r="K5" s="69">
        <f>F5/$G$23*-1</f>
        <v>-4.7336439296729191E-2</v>
      </c>
    </row>
    <row r="6" spans="2:11" x14ac:dyDescent="0.25">
      <c r="B6" s="58"/>
      <c r="C6" s="58"/>
      <c r="D6" s="59" t="s">
        <v>324</v>
      </c>
      <c r="E6" s="63">
        <f>VLOOKUP($B$4,DATA!$B$3:$AJ$28,3,FALSE)</f>
        <v>64461</v>
      </c>
      <c r="F6" s="63">
        <f>VLOOKUP($B$4,DATA!$B$3:$AJ$28,20,FALSE)</f>
        <v>62503</v>
      </c>
      <c r="G6" s="63">
        <f t="shared" si="0"/>
        <v>126964</v>
      </c>
      <c r="J6" s="64">
        <f t="shared" ref="J6:J21" si="1">E6/$G$23</f>
        <v>4.7346722322318499E-2</v>
      </c>
      <c r="K6" s="69">
        <f t="shared" ref="K6:K21" si="2">F6/$G$23*-1</f>
        <v>-4.5908567743470831E-2</v>
      </c>
    </row>
    <row r="7" spans="2:11" x14ac:dyDescent="0.25">
      <c r="B7" s="58"/>
      <c r="C7" s="58"/>
      <c r="D7" s="59" t="s">
        <v>325</v>
      </c>
      <c r="E7" s="63">
        <f>VLOOKUP($B$4,DATA!$B$3:$AJ$28,4,FALSE)</f>
        <v>66441</v>
      </c>
      <c r="F7" s="63">
        <f>VLOOKUP($B$4,DATA!$B$3:$AJ$28,21,FALSE)</f>
        <v>64095</v>
      </c>
      <c r="G7" s="63">
        <f t="shared" si="0"/>
        <v>130536</v>
      </c>
      <c r="J7" s="64">
        <f t="shared" si="1"/>
        <v>4.880103594137794E-2</v>
      </c>
      <c r="K7" s="69">
        <f t="shared" si="2"/>
        <v>-4.7077894653340842E-2</v>
      </c>
    </row>
    <row r="8" spans="2:11" x14ac:dyDescent="0.25">
      <c r="B8" s="58"/>
      <c r="C8" s="58"/>
      <c r="D8" s="59" t="s">
        <v>326</v>
      </c>
      <c r="E8" s="63">
        <f>VLOOKUP($B$4,DATA!$B$3:$AJ$28,5,FALSE)</f>
        <v>58778</v>
      </c>
      <c r="F8" s="63">
        <f>VLOOKUP($B$4,DATA!$B$3:$AJ$28,22,FALSE)</f>
        <v>57887</v>
      </c>
      <c r="G8" s="63">
        <f t="shared" si="0"/>
        <v>116665</v>
      </c>
      <c r="J8" s="64">
        <f t="shared" si="1"/>
        <v>4.3172548434886777E-2</v>
      </c>
      <c r="K8" s="69">
        <f t="shared" si="2"/>
        <v>-4.2518107306310032E-2</v>
      </c>
    </row>
    <row r="9" spans="2:11" x14ac:dyDescent="0.25">
      <c r="B9" s="58"/>
      <c r="C9" s="58"/>
      <c r="D9" s="59" t="s">
        <v>6</v>
      </c>
      <c r="E9" s="63">
        <f>VLOOKUP($B$4,DATA!$B$3:$AJ$28,6,FALSE)</f>
        <v>56358</v>
      </c>
      <c r="F9" s="63">
        <f>VLOOKUP($B$4,DATA!$B$3:$AJ$28,23,FALSE)</f>
        <v>56918</v>
      </c>
      <c r="G9" s="63">
        <f t="shared" si="0"/>
        <v>113276</v>
      </c>
      <c r="J9" s="64">
        <f t="shared" si="1"/>
        <v>4.1395054011591909E-2</v>
      </c>
      <c r="K9" s="69">
        <f t="shared" si="2"/>
        <v>-4.1806375035164274E-2</v>
      </c>
    </row>
    <row r="10" spans="2:11" x14ac:dyDescent="0.25">
      <c r="B10" s="58"/>
      <c r="C10" s="58"/>
      <c r="D10" s="59" t="s">
        <v>7</v>
      </c>
      <c r="E10" s="63">
        <f>VLOOKUP($B$4,DATA!$B$3:$AJ$28,7,FALSE)</f>
        <v>56884</v>
      </c>
      <c r="F10" s="63">
        <f>VLOOKUP($B$4,DATA!$B$3:$AJ$28,24,FALSE)</f>
        <v>57119</v>
      </c>
      <c r="G10" s="63">
        <f t="shared" si="0"/>
        <v>114003</v>
      </c>
      <c r="J10" s="64">
        <f t="shared" si="1"/>
        <v>4.1781401973018807E-2</v>
      </c>
      <c r="K10" s="69">
        <f t="shared" si="2"/>
        <v>-4.1954009902553643E-2</v>
      </c>
    </row>
    <row r="11" spans="2:11" x14ac:dyDescent="0.25">
      <c r="B11" s="58"/>
      <c r="C11" s="58"/>
      <c r="D11" s="59" t="s">
        <v>8</v>
      </c>
      <c r="E11" s="63">
        <f>VLOOKUP($B$4,DATA!$B$3:$AJ$28,8,FALSE)</f>
        <v>56328</v>
      </c>
      <c r="F11" s="63">
        <f>VLOOKUP($B$4,DATA!$B$3:$AJ$28,25,FALSE)</f>
        <v>55230</v>
      </c>
      <c r="G11" s="63">
        <f t="shared" si="0"/>
        <v>111558</v>
      </c>
      <c r="J11" s="64">
        <f t="shared" si="1"/>
        <v>4.1373018956757671E-2</v>
      </c>
      <c r="K11" s="69">
        <f t="shared" si="2"/>
        <v>-4.0566535949824713E-2</v>
      </c>
    </row>
    <row r="12" spans="2:11" x14ac:dyDescent="0.25">
      <c r="B12" s="58"/>
      <c r="C12" s="58"/>
      <c r="D12" s="59" t="s">
        <v>9</v>
      </c>
      <c r="E12" s="63">
        <f>VLOOKUP($B$4,DATA!$B$3:$AJ$28,9,FALSE)</f>
        <v>49223</v>
      </c>
      <c r="F12" s="63">
        <f>VLOOKUP($B$4,DATA!$B$3:$AJ$28,26,FALSE)</f>
        <v>47134</v>
      </c>
      <c r="G12" s="63">
        <f t="shared" si="0"/>
        <v>96357</v>
      </c>
      <c r="J12" s="64">
        <f t="shared" si="1"/>
        <v>3.6154383470183266E-2</v>
      </c>
      <c r="K12" s="69">
        <f t="shared" si="2"/>
        <v>-3.4620009151892776E-2</v>
      </c>
    </row>
    <row r="13" spans="2:11" x14ac:dyDescent="0.25">
      <c r="B13" s="58"/>
      <c r="C13" s="58"/>
      <c r="D13" s="59" t="s">
        <v>10</v>
      </c>
      <c r="E13" s="63">
        <f>VLOOKUP($B$4,DATA!$B$3:$AJ$28,10,FALSE)</f>
        <v>42154</v>
      </c>
      <c r="F13" s="63">
        <f>VLOOKUP($B$4,DATA!$B$3:$AJ$28,27,FALSE)</f>
        <v>38677</v>
      </c>
      <c r="G13" s="63">
        <f t="shared" si="0"/>
        <v>80831</v>
      </c>
      <c r="J13" s="64">
        <f t="shared" si="1"/>
        <v>3.0962190049409938E-2</v>
      </c>
      <c r="K13" s="69">
        <f t="shared" si="2"/>
        <v>-2.8408327194122222E-2</v>
      </c>
    </row>
    <row r="14" spans="2:11" x14ac:dyDescent="0.25">
      <c r="B14" s="58"/>
      <c r="C14" s="58"/>
      <c r="D14" s="59" t="s">
        <v>11</v>
      </c>
      <c r="E14" s="63">
        <f>VLOOKUP($B$4,DATA!$B$3:$AJ$28,11,FALSE)</f>
        <v>36736</v>
      </c>
      <c r="F14" s="63">
        <f>VLOOKUP($B$4,DATA!$B$3:$AJ$28,28,FALSE)</f>
        <v>35769</v>
      </c>
      <c r="G14" s="63">
        <f t="shared" si="0"/>
        <v>72505</v>
      </c>
      <c r="J14" s="64">
        <f t="shared" si="1"/>
        <v>2.6982659146347284E-2</v>
      </c>
      <c r="K14" s="69">
        <f t="shared" si="2"/>
        <v>-2.6272395878857144E-2</v>
      </c>
    </row>
    <row r="15" spans="2:11" x14ac:dyDescent="0.25">
      <c r="B15" s="58"/>
      <c r="C15" s="58"/>
      <c r="D15" s="59" t="s">
        <v>12</v>
      </c>
      <c r="E15" s="63">
        <f>VLOOKUP($B$4,DATA!$B$3:$AJ$28,12,FALSE)</f>
        <v>30653</v>
      </c>
      <c r="F15" s="63">
        <f>VLOOKUP($B$4,DATA!$B$3:$AJ$28,29,FALSE)</f>
        <v>32684</v>
      </c>
      <c r="G15" s="63">
        <f t="shared" si="0"/>
        <v>63337</v>
      </c>
      <c r="J15" s="64">
        <f t="shared" si="1"/>
        <v>2.2514684527792449E-2</v>
      </c>
      <c r="K15" s="69">
        <f t="shared" si="2"/>
        <v>-2.4006457740070087E-2</v>
      </c>
    </row>
    <row r="16" spans="2:11" x14ac:dyDescent="0.25">
      <c r="B16" s="58"/>
      <c r="C16" s="58"/>
      <c r="D16" s="59" t="s">
        <v>13</v>
      </c>
      <c r="E16" s="63">
        <f>VLOOKUP($B$4,DATA!$B$3:$AJ$28,13,FALSE)</f>
        <v>25885</v>
      </c>
      <c r="F16" s="63">
        <f>VLOOKUP($B$4,DATA!$B$3:$AJ$28,30,FALSE)</f>
        <v>28196</v>
      </c>
      <c r="G16" s="63">
        <f t="shared" si="0"/>
        <v>54081</v>
      </c>
      <c r="J16" s="64">
        <f t="shared" si="1"/>
        <v>1.9012579812804863E-2</v>
      </c>
      <c r="K16" s="69">
        <f t="shared" si="2"/>
        <v>-2.0710013536868688E-2</v>
      </c>
    </row>
    <row r="17" spans="2:11" x14ac:dyDescent="0.25">
      <c r="B17" s="58"/>
      <c r="C17" s="58"/>
      <c r="D17" s="59" t="s">
        <v>14</v>
      </c>
      <c r="E17" s="63">
        <f>VLOOKUP($B$4,DATA!$B$3:$AJ$28,14,FALSE)</f>
        <v>20855</v>
      </c>
      <c r="F17" s="63">
        <f>VLOOKUP($B$4,DATA!$B$3:$AJ$28,31,FALSE)</f>
        <v>24289</v>
      </c>
      <c r="G17" s="63">
        <f t="shared" si="0"/>
        <v>45144</v>
      </c>
      <c r="J17" s="64">
        <f t="shared" si="1"/>
        <v>1.5318035618931638E-2</v>
      </c>
      <c r="K17" s="69">
        <f t="shared" si="2"/>
        <v>-1.7840314895623616E-2</v>
      </c>
    </row>
    <row r="18" spans="2:11" x14ac:dyDescent="0.25">
      <c r="B18" s="58"/>
      <c r="C18" s="58"/>
      <c r="D18" s="59" t="s">
        <v>15</v>
      </c>
      <c r="E18" s="63">
        <f>VLOOKUP($B$4,DATA!$B$3:$AJ$28,15,FALSE)</f>
        <v>17042</v>
      </c>
      <c r="F18" s="63">
        <f>VLOOKUP($B$4,DATA!$B$3:$AJ$28,32,FALSE)</f>
        <v>20088</v>
      </c>
      <c r="G18" s="63">
        <f t="shared" si="0"/>
        <v>37130</v>
      </c>
      <c r="J18" s="64">
        <f t="shared" si="1"/>
        <v>1.2517380149500502E-2</v>
      </c>
      <c r="K18" s="69">
        <f t="shared" si="2"/>
        <v>-1.4754672717003056E-2</v>
      </c>
    </row>
    <row r="19" spans="2:11" x14ac:dyDescent="0.25">
      <c r="B19" s="58"/>
      <c r="C19" s="58"/>
      <c r="D19" s="59" t="s">
        <v>16</v>
      </c>
      <c r="E19" s="63">
        <f>VLOOKUP($B$4,DATA!$B$3:$AJ$28,16,FALSE)</f>
        <v>12493</v>
      </c>
      <c r="F19" s="63">
        <f>VLOOKUP($B$4,DATA!$B$3:$AJ$28,33,FALSE)</f>
        <v>14618</v>
      </c>
      <c r="G19" s="63">
        <f t="shared" si="0"/>
        <v>27111</v>
      </c>
      <c r="J19" s="64">
        <f t="shared" si="1"/>
        <v>9.1761313348028267E-3</v>
      </c>
      <c r="K19" s="69">
        <f t="shared" si="2"/>
        <v>-1.0736947718894399E-2</v>
      </c>
    </row>
    <row r="20" spans="2:11" x14ac:dyDescent="0.25">
      <c r="B20" s="58"/>
      <c r="C20" s="58"/>
      <c r="D20" s="59" t="s">
        <v>17</v>
      </c>
      <c r="E20" s="63">
        <f>VLOOKUP($B$4,DATA!$B$3:$AJ$28,17,FALSE)</f>
        <v>8282</v>
      </c>
      <c r="F20" s="63">
        <f>VLOOKUP($B$4,DATA!$B$3:$AJ$28,34,FALSE)</f>
        <v>10697</v>
      </c>
      <c r="G20" s="63">
        <f t="shared" si="0"/>
        <v>18979</v>
      </c>
      <c r="J20" s="64">
        <f t="shared" si="1"/>
        <v>6.0831441379041876E-3</v>
      </c>
      <c r="K20" s="69">
        <f t="shared" si="2"/>
        <v>-7.8569660520600212E-3</v>
      </c>
    </row>
    <row r="21" spans="2:11" x14ac:dyDescent="0.25">
      <c r="B21" s="58"/>
      <c r="C21" s="58"/>
      <c r="D21" s="59" t="s">
        <v>327</v>
      </c>
      <c r="E21" s="63">
        <f>VLOOKUP($B$4,DATA!$B$3:$AJ$28,18,FALSE)</f>
        <v>8844</v>
      </c>
      <c r="F21" s="63">
        <f>VLOOKUP($B$4,DATA!$B$3:$AJ$28,35,FALSE)</f>
        <v>12622</v>
      </c>
      <c r="G21" s="63">
        <f t="shared" si="0"/>
        <v>21466</v>
      </c>
      <c r="J21" s="64">
        <f t="shared" si="1"/>
        <v>6.4959341651321702E-3</v>
      </c>
      <c r="K21" s="69">
        <f t="shared" si="2"/>
        <v>-9.2708820705900332E-3</v>
      </c>
    </row>
    <row r="22" spans="2:11" ht="6" customHeight="1" x14ac:dyDescent="0.25">
      <c r="B22" s="58"/>
      <c r="C22" s="58"/>
    </row>
    <row r="23" spans="2:11" x14ac:dyDescent="0.25">
      <c r="B23" s="58"/>
      <c r="C23" s="58"/>
      <c r="D23" s="67" t="s">
        <v>321</v>
      </c>
      <c r="E23" s="68">
        <f>SUM(E5:E21)</f>
        <v>678494</v>
      </c>
      <c r="F23" s="68">
        <f t="shared" ref="F23:G23" si="3">SUM(F5:F21)</f>
        <v>682973</v>
      </c>
      <c r="G23" s="68">
        <f t="shared" si="3"/>
        <v>1361467</v>
      </c>
    </row>
    <row r="24" spans="2:11" x14ac:dyDescent="0.25">
      <c r="B24" s="58"/>
      <c r="C24" s="58"/>
    </row>
    <row r="25" spans="2:11" x14ac:dyDescent="0.25">
      <c r="B25" s="58"/>
      <c r="C25" s="58"/>
      <c r="D25" t="s">
        <v>334</v>
      </c>
    </row>
    <row r="26" spans="2:11" x14ac:dyDescent="0.25">
      <c r="B26" s="58"/>
      <c r="C26" s="58"/>
    </row>
    <row r="27" spans="2:11" x14ac:dyDescent="0.25">
      <c r="B27" s="58"/>
      <c r="C27" s="58"/>
    </row>
    <row r="28" spans="2:11" x14ac:dyDescent="0.25">
      <c r="B28" s="58"/>
      <c r="C28" s="58"/>
    </row>
    <row r="29" spans="2:11" x14ac:dyDescent="0.25">
      <c r="C29" s="58"/>
    </row>
    <row r="30" spans="2:11" x14ac:dyDescent="0.25">
      <c r="C30" s="58"/>
    </row>
    <row r="31" spans="2:11" x14ac:dyDescent="0.25">
      <c r="C31" s="58"/>
    </row>
    <row r="32" spans="2:11" x14ac:dyDescent="0.25">
      <c r="C32" s="58"/>
    </row>
    <row r="33" spans="3:3" x14ac:dyDescent="0.25">
      <c r="C33" s="58"/>
    </row>
    <row r="34" spans="3:3" x14ac:dyDescent="0.25">
      <c r="C34" s="58"/>
    </row>
    <row r="35" spans="3:3" x14ac:dyDescent="0.25">
      <c r="C35" s="58"/>
    </row>
    <row r="36" spans="3:3" x14ac:dyDescent="0.25">
      <c r="C36" s="58"/>
    </row>
    <row r="37" spans="3:3" x14ac:dyDescent="0.25">
      <c r="C37" s="58"/>
    </row>
    <row r="38" spans="3:3" x14ac:dyDescent="0.25">
      <c r="C38" s="58"/>
    </row>
  </sheetData>
  <dataValidations count="1">
    <dataValidation type="list" allowBlank="1" showInputMessage="1" showErrorMessage="1" sqref="B4:C4" xr:uid="{00000000-0002-0000-0600-000000000000}">
      <formula1>DPTO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DISTRITAL</vt:lpstr>
      <vt:lpstr>PROVINCIAL</vt:lpstr>
      <vt:lpstr>DEPARTAMENTAL</vt:lpstr>
      <vt:lpstr>Pob x Genero</vt:lpstr>
      <vt:lpstr>DATA</vt:lpstr>
      <vt:lpstr>PIRAMIDE</vt:lpstr>
      <vt:lpstr>DPTO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OITE</dc:creator>
  <cp:lastModifiedBy>OITE</cp:lastModifiedBy>
  <dcterms:created xsi:type="dcterms:W3CDTF">2018-10-12T13:16:25Z</dcterms:created>
  <dcterms:modified xsi:type="dcterms:W3CDTF">2020-01-09T22:29:47Z</dcterms:modified>
</cp:coreProperties>
</file>